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570" windowHeight="7050" activeTab="1"/>
  </bookViews>
  <sheets>
    <sheet name="вид работ" sheetId="1" r:id="rId1"/>
    <sheet name="стоим" sheetId="2" r:id="rId2"/>
  </sheets>
  <definedNames>
    <definedName name="_xlnm.Print_Area" localSheetId="0">'вид работ'!$A$1:$R$43</definedName>
    <definedName name="_xlnm.Print_Area" localSheetId="1">'стоим'!$A$1:$S$44</definedName>
  </definedNames>
  <calcPr fullCalcOnLoad="1"/>
</workbook>
</file>

<file path=xl/sharedStrings.xml><?xml version="1.0" encoding="utf-8"?>
<sst xmlns="http://schemas.openxmlformats.org/spreadsheetml/2006/main" count="309" uniqueCount="80">
  <si>
    <t>ремонт крыши</t>
  </si>
  <si>
    <t>№ п/п</t>
  </si>
  <si>
    <t>Адрес МКД</t>
  </si>
  <si>
    <t>руб</t>
  </si>
  <si>
    <t>пер. Транспортный,4</t>
  </si>
  <si>
    <t>ул. К.Либкнехта,128</t>
  </si>
  <si>
    <t>ул. Садовая,3</t>
  </si>
  <si>
    <t>Садовая, 2</t>
  </si>
  <si>
    <t>Стоимость кап ремонта всего</t>
  </si>
  <si>
    <t>Виды, установленные частью 1 ст 166 ЖК РФ</t>
  </si>
  <si>
    <t>ремонт внутридомовых инженерных систем</t>
  </si>
  <si>
    <t>ремонт или замена лифтового обрудования</t>
  </si>
  <si>
    <t>ремонт подвальных помещений</t>
  </si>
  <si>
    <t>утепление и ремонт фасада</t>
  </si>
  <si>
    <t>ремонт фундамента</t>
  </si>
  <si>
    <t>Виды, установленные нормативным правовым актом субъекта РФ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</si>
  <si>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</si>
  <si>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</si>
  <si>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установка коллективных (общедомовых) ПУ и УУ</t>
  </si>
  <si>
    <t>другие виды</t>
  </si>
  <si>
    <t>кв м</t>
  </si>
  <si>
    <t>Приложение № 1</t>
  </si>
  <si>
    <t>2015г</t>
  </si>
  <si>
    <t>ул. Вартанова, 8</t>
  </si>
  <si>
    <t>ул. К.Либкнехта,124</t>
  </si>
  <si>
    <t>ул. Толпинского,112</t>
  </si>
  <si>
    <t>ул. Западная,30</t>
  </si>
  <si>
    <t>пр. Ленина,26</t>
  </si>
  <si>
    <t>пр. Ленина,31</t>
  </si>
  <si>
    <t>ул. Гулаева,72</t>
  </si>
  <si>
    <t>ул. Железнодорожная,4</t>
  </si>
  <si>
    <t>ул. Мира,2</t>
  </si>
  <si>
    <t>Садовая, 27</t>
  </si>
  <si>
    <t>Х</t>
  </si>
  <si>
    <t>ИТОГО за 2016г</t>
  </si>
  <si>
    <t>ИТОГО за 2015г</t>
  </si>
  <si>
    <t>ИТОГО за 2017</t>
  </si>
  <si>
    <t>2017г</t>
  </si>
  <si>
    <t>Реестр многоквартирных домов, которые подлежат капитальному ремонту в 2015-2017 гг</t>
  </si>
  <si>
    <t>2016 г</t>
  </si>
  <si>
    <t>Перечень многоквартирных домов, которые подлежат капитальному ремонту в 2015-2017гг</t>
  </si>
  <si>
    <t>Год</t>
  </si>
  <si>
    <t>ввода в эксплуатац</t>
  </si>
  <si>
    <t>завершение последнего кап ремонта</t>
  </si>
  <si>
    <t>Материал стен</t>
  </si>
  <si>
    <t>Кол-во этажей</t>
  </si>
  <si>
    <t>Кол-во подъездов</t>
  </si>
  <si>
    <t>Общая площадь МКД всего</t>
  </si>
  <si>
    <t>кв.м</t>
  </si>
  <si>
    <t>Всего</t>
  </si>
  <si>
    <t xml:space="preserve">Площадь помещений МКД </t>
  </si>
  <si>
    <t>Кол-во жителей, зарегистр в МКД на дату утверждения краткосрочного плана</t>
  </si>
  <si>
    <t>за счет ср-в фонда</t>
  </si>
  <si>
    <t>за счет ср-в обл бюджета</t>
  </si>
  <si>
    <t>за счет местного бюджета</t>
  </si>
  <si>
    <t>за счет ср-в собственников помещений в МКД</t>
  </si>
  <si>
    <t>Предварительная стоимость капитального ремонта</t>
  </si>
  <si>
    <t>Удельная стоимость кап ремонта 1 кв м в общей площади помещений МКД</t>
  </si>
  <si>
    <t>Предельная стоимость кап ремонат 1 кв м общей площади помещений МКД</t>
  </si>
  <si>
    <t>Плановая дата завршения работ</t>
  </si>
  <si>
    <t>чел</t>
  </si>
  <si>
    <t>руб/кв м</t>
  </si>
  <si>
    <t>в т.ч. жилых помещений, наход в собств граждан</t>
  </si>
  <si>
    <t>2015 г</t>
  </si>
  <si>
    <t>-</t>
  </si>
  <si>
    <t>прочие</t>
  </si>
  <si>
    <t>кирпичные</t>
  </si>
  <si>
    <t>ВСЕГО за 2015-2017гг</t>
  </si>
  <si>
    <t>Приложение №2</t>
  </si>
  <si>
    <t>УТВЕРЖДАЮ</t>
  </si>
  <si>
    <t>Глава Аксайского городского поселения</t>
  </si>
  <si>
    <t>_______________ А.В. Головин</t>
  </si>
  <si>
    <t xml:space="preserve">к Постановлению "О внесении изменений в постановление </t>
  </si>
  <si>
    <t xml:space="preserve">Администрации Аксайского городского поселения </t>
  </si>
  <si>
    <t xml:space="preserve">от 10.10.2014г № 747 «Об утверждении краткосрочного плана капитального </t>
  </si>
  <si>
    <t xml:space="preserve">ремонта многоквартирных домов на 2015-2017 гг» </t>
  </si>
  <si>
    <t>ул. Вокзальный спуск,3</t>
  </si>
  <si>
    <t>ул. Дружбы, 17</t>
  </si>
  <si>
    <t>ул. Дружбы, 19</t>
  </si>
  <si>
    <t>2017 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</si>
</sst>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</numFmts>
  <fonts count="42"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3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SheetLayoutView="100" zoomScalePageLayoutView="0" workbookViewId="0" topLeftCell="A13">
      <selection activeCell="G26" sqref="G26"/>
    </sheetView>
  </sheetViews>
  <sheetFormatPr defaultColWidth="9.140625" defaultRowHeight="15"/>
  <cols>
    <col min="1" max="1" width="5.8515625" style="0" customWidth="1"/>
    <col min="2" max="2" width="19.57421875" style="0" customWidth="1"/>
    <col min="3" max="3" width="13.140625" style="0" customWidth="1"/>
    <col min="4" max="4" width="15.140625" style="0" customWidth="1"/>
    <col min="5" max="5" width="9.28125" style="0" bestFit="1" customWidth="1"/>
    <col min="6" max="6" width="11.421875" style="0" bestFit="1" customWidth="1"/>
    <col min="7" max="7" width="7.421875" style="0" customWidth="1"/>
    <col min="8" max="8" width="12.28125" style="0" customWidth="1"/>
    <col min="9" max="9" width="7.28125" style="0" customWidth="1"/>
    <col min="10" max="10" width="8.140625" style="0" customWidth="1"/>
    <col min="11" max="11" width="7.8515625" style="0" customWidth="1"/>
    <col min="12" max="12" width="11.421875" style="0" customWidth="1"/>
    <col min="13" max="13" width="6.28125" style="0" customWidth="1"/>
    <col min="14" max="14" width="5.7109375" style="0" customWidth="1"/>
    <col min="15" max="15" width="9.7109375" style="0" customWidth="1"/>
    <col min="16" max="16" width="17.00390625" style="0" customWidth="1"/>
    <col min="17" max="17" width="13.28125" style="0" customWidth="1"/>
    <col min="18" max="18" width="9.28125" style="0" customWidth="1"/>
  </cols>
  <sheetData>
    <row r="1" spans="1:14" ht="18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 t="s">
        <v>68</v>
      </c>
    </row>
    <row r="2" spans="1:18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42" t="s">
        <v>72</v>
      </c>
      <c r="O2" s="42"/>
      <c r="P2" s="42"/>
      <c r="Q2" s="42"/>
      <c r="R2" s="42"/>
    </row>
    <row r="3" spans="1:18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73</v>
      </c>
      <c r="O3" s="8"/>
      <c r="P3" s="8"/>
      <c r="Q3" s="8"/>
      <c r="R3" s="8"/>
    </row>
    <row r="4" spans="1:18" ht="19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74</v>
      </c>
      <c r="O4" s="8"/>
      <c r="P4" s="8"/>
      <c r="Q4" s="8"/>
      <c r="R4" s="8"/>
    </row>
    <row r="5" spans="1:18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 t="s">
        <v>75</v>
      </c>
      <c r="O5" s="8"/>
      <c r="P5" s="8"/>
      <c r="Q5" s="8"/>
      <c r="R5" s="8"/>
    </row>
    <row r="6" spans="1:14" ht="19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4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5" ht="19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 t="s">
        <v>69</v>
      </c>
      <c r="O8" s="8"/>
    </row>
    <row r="9" spans="1:15" ht="19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 t="s">
        <v>70</v>
      </c>
      <c r="O9" s="8"/>
    </row>
    <row r="10" spans="1:15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 t="s">
        <v>71</v>
      </c>
      <c r="O10" s="8"/>
    </row>
    <row r="11" spans="1:15" ht="9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8"/>
    </row>
    <row r="12" spans="1:15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8"/>
    </row>
    <row r="13" spans="1:18" ht="24" customHeight="1">
      <c r="A13" s="50" t="s">
        <v>38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30" customHeight="1">
      <c r="A14" s="37" t="s">
        <v>1</v>
      </c>
      <c r="B14" s="37" t="s">
        <v>2</v>
      </c>
      <c r="C14" s="52" t="s">
        <v>8</v>
      </c>
      <c r="D14" s="36" t="s">
        <v>9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 t="s">
        <v>15</v>
      </c>
      <c r="P14" s="36"/>
      <c r="Q14" s="36"/>
      <c r="R14" s="36"/>
    </row>
    <row r="15" spans="1:18" ht="75" customHeight="1">
      <c r="A15" s="38"/>
      <c r="B15" s="38"/>
      <c r="C15" s="53"/>
      <c r="D15" s="34" t="s">
        <v>10</v>
      </c>
      <c r="E15" s="36" t="s">
        <v>11</v>
      </c>
      <c r="F15" s="36"/>
      <c r="G15" s="36" t="s">
        <v>0</v>
      </c>
      <c r="H15" s="36"/>
      <c r="I15" s="36" t="s">
        <v>12</v>
      </c>
      <c r="J15" s="36"/>
      <c r="K15" s="36" t="s">
        <v>13</v>
      </c>
      <c r="L15" s="36"/>
      <c r="M15" s="36" t="s">
        <v>14</v>
      </c>
      <c r="N15" s="36"/>
      <c r="O15" s="37" t="s">
        <v>16</v>
      </c>
      <c r="P15" s="37" t="s">
        <v>17</v>
      </c>
      <c r="Q15" s="37" t="s">
        <v>18</v>
      </c>
      <c r="R15" s="37" t="s">
        <v>19</v>
      </c>
    </row>
    <row r="16" spans="1:18" ht="12.75" customHeight="1">
      <c r="A16" s="39"/>
      <c r="B16" s="39"/>
      <c r="C16" s="3" t="s">
        <v>3</v>
      </c>
      <c r="D16" s="3" t="s">
        <v>3</v>
      </c>
      <c r="E16" s="3" t="s">
        <v>20</v>
      </c>
      <c r="F16" s="3" t="s">
        <v>3</v>
      </c>
      <c r="G16" s="3" t="s">
        <v>20</v>
      </c>
      <c r="H16" s="3" t="s">
        <v>3</v>
      </c>
      <c r="I16" s="3" t="s">
        <v>20</v>
      </c>
      <c r="J16" s="3" t="s">
        <v>3</v>
      </c>
      <c r="K16" s="3" t="s">
        <v>20</v>
      </c>
      <c r="L16" s="3" t="s">
        <v>3</v>
      </c>
      <c r="M16" s="3" t="s">
        <v>20</v>
      </c>
      <c r="N16" s="3" t="s">
        <v>3</v>
      </c>
      <c r="O16" s="39"/>
      <c r="P16" s="39"/>
      <c r="Q16" s="39"/>
      <c r="R16" s="39"/>
    </row>
    <row r="17" spans="1:18" ht="15">
      <c r="A17" s="71" t="s">
        <v>22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3"/>
    </row>
    <row r="18" spans="1:18" ht="15">
      <c r="A18" s="2">
        <v>1</v>
      </c>
      <c r="B18" s="1" t="s">
        <v>4</v>
      </c>
      <c r="C18" s="5">
        <f>H18+D18</f>
        <v>1293549</v>
      </c>
      <c r="D18" s="4">
        <v>257596</v>
      </c>
      <c r="E18" s="4"/>
      <c r="F18" s="9" t="s">
        <v>33</v>
      </c>
      <c r="G18" s="4">
        <v>205</v>
      </c>
      <c r="H18" s="4">
        <v>1035953</v>
      </c>
      <c r="I18" s="4"/>
      <c r="J18" s="9" t="s">
        <v>33</v>
      </c>
      <c r="K18" s="4"/>
      <c r="L18" s="9" t="s">
        <v>33</v>
      </c>
      <c r="M18" s="4"/>
      <c r="N18" s="9" t="s">
        <v>33</v>
      </c>
      <c r="O18" s="4"/>
      <c r="P18" s="4"/>
      <c r="Q18" s="5"/>
      <c r="R18" s="5"/>
    </row>
    <row r="19" spans="1:18" ht="15">
      <c r="A19" s="2">
        <v>2</v>
      </c>
      <c r="B19" s="1" t="s">
        <v>5</v>
      </c>
      <c r="C19" s="5">
        <f>D19</f>
        <v>6332222</v>
      </c>
      <c r="D19" s="6">
        <v>6332222</v>
      </c>
      <c r="E19" s="6"/>
      <c r="F19" s="9" t="s">
        <v>33</v>
      </c>
      <c r="G19" s="6"/>
      <c r="H19" s="9" t="s">
        <v>33</v>
      </c>
      <c r="I19" s="6"/>
      <c r="J19" s="9" t="s">
        <v>33</v>
      </c>
      <c r="K19" s="6"/>
      <c r="L19" s="6"/>
      <c r="M19" s="6"/>
      <c r="N19" s="9" t="s">
        <v>33</v>
      </c>
      <c r="O19" s="6"/>
      <c r="P19" s="6"/>
      <c r="Q19" s="6"/>
      <c r="R19" s="6"/>
    </row>
    <row r="20" spans="1:18" ht="15">
      <c r="A20" s="2">
        <v>3</v>
      </c>
      <c r="B20" s="1" t="s">
        <v>6</v>
      </c>
      <c r="C20" s="5">
        <f>H20+J20</f>
        <v>5373801</v>
      </c>
      <c r="D20" s="10" t="s">
        <v>33</v>
      </c>
      <c r="E20" s="6"/>
      <c r="F20" s="9" t="s">
        <v>33</v>
      </c>
      <c r="G20" s="6">
        <v>898</v>
      </c>
      <c r="H20" s="6">
        <v>1186979</v>
      </c>
      <c r="I20" s="6"/>
      <c r="J20" s="47">
        <v>4186822</v>
      </c>
      <c r="K20" s="48"/>
      <c r="L20" s="48"/>
      <c r="M20" s="48"/>
      <c r="N20" s="49"/>
      <c r="O20" s="6"/>
      <c r="P20" s="6"/>
      <c r="Q20" s="6"/>
      <c r="R20" s="6"/>
    </row>
    <row r="21" spans="1:18" ht="15">
      <c r="A21" s="2">
        <v>4</v>
      </c>
      <c r="B21" s="69" t="s">
        <v>77</v>
      </c>
      <c r="C21" s="5">
        <v>3551877</v>
      </c>
      <c r="D21" s="10" t="s">
        <v>33</v>
      </c>
      <c r="E21" s="6"/>
      <c r="F21" s="9" t="s">
        <v>33</v>
      </c>
      <c r="G21" s="6">
        <v>923</v>
      </c>
      <c r="H21" s="6">
        <v>3551877</v>
      </c>
      <c r="I21" s="6"/>
      <c r="J21" s="10" t="s">
        <v>33</v>
      </c>
      <c r="K21" s="10"/>
      <c r="L21" s="10"/>
      <c r="M21" s="10"/>
      <c r="N21" s="10" t="s">
        <v>33</v>
      </c>
      <c r="O21" s="6"/>
      <c r="P21" s="6"/>
      <c r="Q21" s="6"/>
      <c r="R21" s="6"/>
    </row>
    <row r="22" spans="1:18" ht="15">
      <c r="A22" s="2">
        <v>5</v>
      </c>
      <c r="B22" s="69" t="s">
        <v>78</v>
      </c>
      <c r="C22" s="5">
        <v>1287825</v>
      </c>
      <c r="D22" s="10" t="s">
        <v>33</v>
      </c>
      <c r="E22" s="6"/>
      <c r="F22" s="9" t="s">
        <v>33</v>
      </c>
      <c r="G22" s="6">
        <v>910</v>
      </c>
      <c r="H22" s="6">
        <v>1287825</v>
      </c>
      <c r="I22" s="6"/>
      <c r="J22" s="10" t="s">
        <v>33</v>
      </c>
      <c r="K22" s="10"/>
      <c r="L22" s="10" t="s">
        <v>33</v>
      </c>
      <c r="M22" s="10"/>
      <c r="N22" s="10" t="s">
        <v>33</v>
      </c>
      <c r="O22" s="6"/>
      <c r="P22" s="6"/>
      <c r="Q22" s="6"/>
      <c r="R22" s="6"/>
    </row>
    <row r="23" spans="1:18" ht="15">
      <c r="A23" s="40" t="s">
        <v>35</v>
      </c>
      <c r="B23" s="41"/>
      <c r="C23" s="6">
        <f>C18+C19+C20+C21+C22</f>
        <v>17839274</v>
      </c>
      <c r="D23" s="6">
        <f>D18+D19</f>
        <v>6589818</v>
      </c>
      <c r="E23" s="6"/>
      <c r="F23" s="6"/>
      <c r="G23" s="6">
        <f>G20</f>
        <v>898</v>
      </c>
      <c r="H23" s="6">
        <f>H18+H20+H21+H22</f>
        <v>7062634</v>
      </c>
      <c r="I23" s="6"/>
      <c r="J23" s="6"/>
      <c r="K23" s="6"/>
      <c r="L23" s="6">
        <f>J20</f>
        <v>4186822</v>
      </c>
      <c r="M23" s="6"/>
      <c r="N23" s="6"/>
      <c r="O23" s="6"/>
      <c r="P23" s="6"/>
      <c r="Q23" s="6"/>
      <c r="R23" s="6"/>
    </row>
    <row r="24" spans="1:18" ht="15">
      <c r="A24" s="71" t="s">
        <v>39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3"/>
    </row>
    <row r="25" spans="1:18" ht="15">
      <c r="A25" s="2">
        <v>1</v>
      </c>
      <c r="B25" s="1" t="s">
        <v>23</v>
      </c>
      <c r="C25" s="70">
        <v>0</v>
      </c>
      <c r="D25" s="9">
        <v>0</v>
      </c>
      <c r="E25" s="4"/>
      <c r="F25" s="9" t="s">
        <v>33</v>
      </c>
      <c r="G25" s="4"/>
      <c r="H25" s="9" t="s">
        <v>33</v>
      </c>
      <c r="I25" s="4"/>
      <c r="J25" s="9" t="s">
        <v>33</v>
      </c>
      <c r="K25" s="9"/>
      <c r="L25" s="9" t="s">
        <v>33</v>
      </c>
      <c r="M25" s="9"/>
      <c r="N25" s="9" t="s">
        <v>33</v>
      </c>
      <c r="O25" s="4"/>
      <c r="P25" s="4"/>
      <c r="Q25" s="5"/>
      <c r="R25" s="5"/>
    </row>
    <row r="26" spans="1:18" ht="15">
      <c r="A26" s="2">
        <v>2</v>
      </c>
      <c r="B26" s="1" t="s">
        <v>5</v>
      </c>
      <c r="C26" s="70">
        <v>0</v>
      </c>
      <c r="D26" s="10">
        <v>0</v>
      </c>
      <c r="E26" s="6"/>
      <c r="F26" s="10" t="s">
        <v>33</v>
      </c>
      <c r="G26" s="6"/>
      <c r="H26" s="10" t="s">
        <v>33</v>
      </c>
      <c r="I26" s="6"/>
      <c r="J26" s="10" t="s">
        <v>33</v>
      </c>
      <c r="K26" s="10"/>
      <c r="L26" s="10">
        <v>0</v>
      </c>
      <c r="M26" s="10"/>
      <c r="N26" s="10">
        <v>0</v>
      </c>
      <c r="O26" s="6"/>
      <c r="P26" s="6"/>
      <c r="Q26" s="6"/>
      <c r="R26" s="6"/>
    </row>
    <row r="27" spans="1:18" ht="15">
      <c r="A27" s="2">
        <v>3</v>
      </c>
      <c r="B27" s="1" t="s">
        <v>24</v>
      </c>
      <c r="C27" s="70">
        <v>0</v>
      </c>
      <c r="D27" s="10">
        <v>0</v>
      </c>
      <c r="E27" s="6"/>
      <c r="F27" s="10" t="s">
        <v>33</v>
      </c>
      <c r="G27" s="6"/>
      <c r="H27" s="10" t="s">
        <v>33</v>
      </c>
      <c r="I27" s="6"/>
      <c r="J27" s="10" t="s">
        <v>33</v>
      </c>
      <c r="K27" s="10"/>
      <c r="L27" s="10" t="s">
        <v>33</v>
      </c>
      <c r="M27" s="10"/>
      <c r="N27" s="10" t="s">
        <v>33</v>
      </c>
      <c r="O27" s="6"/>
      <c r="P27" s="6"/>
      <c r="Q27" s="6"/>
      <c r="R27" s="6"/>
    </row>
    <row r="28" spans="1:18" ht="15">
      <c r="A28" s="2">
        <v>4</v>
      </c>
      <c r="B28" s="1" t="s">
        <v>6</v>
      </c>
      <c r="C28" s="70">
        <v>0</v>
      </c>
      <c r="D28" s="10">
        <v>0</v>
      </c>
      <c r="E28" s="6"/>
      <c r="F28" s="10" t="s">
        <v>33</v>
      </c>
      <c r="G28" s="6"/>
      <c r="H28" s="10" t="s">
        <v>33</v>
      </c>
      <c r="I28" s="6"/>
      <c r="J28" s="10" t="s">
        <v>33</v>
      </c>
      <c r="K28" s="10"/>
      <c r="L28" s="10" t="s">
        <v>33</v>
      </c>
      <c r="M28" s="10"/>
      <c r="N28" s="10" t="s">
        <v>33</v>
      </c>
      <c r="O28" s="6"/>
      <c r="P28" s="6"/>
      <c r="Q28" s="6"/>
      <c r="R28" s="6"/>
    </row>
    <row r="29" spans="1:18" ht="15">
      <c r="A29" s="2">
        <v>5</v>
      </c>
      <c r="B29" s="1" t="s">
        <v>26</v>
      </c>
      <c r="C29" s="70">
        <v>0</v>
      </c>
      <c r="D29" s="10">
        <v>0</v>
      </c>
      <c r="E29" s="6"/>
      <c r="F29" s="10" t="s">
        <v>33</v>
      </c>
      <c r="G29" s="6"/>
      <c r="H29" s="10" t="s">
        <v>33</v>
      </c>
      <c r="I29" s="6"/>
      <c r="J29" s="10" t="s">
        <v>33</v>
      </c>
      <c r="K29" s="10"/>
      <c r="L29" s="10" t="s">
        <v>33</v>
      </c>
      <c r="M29" s="10"/>
      <c r="N29" s="10" t="s">
        <v>33</v>
      </c>
      <c r="O29" s="6"/>
      <c r="P29" s="6"/>
      <c r="Q29" s="6"/>
      <c r="R29" s="6"/>
    </row>
    <row r="30" spans="1:18" ht="15">
      <c r="A30" s="2">
        <v>6</v>
      </c>
      <c r="B30" s="1" t="s">
        <v>7</v>
      </c>
      <c r="C30" s="70">
        <v>0</v>
      </c>
      <c r="D30" s="10" t="s">
        <v>33</v>
      </c>
      <c r="E30" s="6"/>
      <c r="F30" s="10">
        <v>0</v>
      </c>
      <c r="G30" s="6"/>
      <c r="H30" s="10" t="s">
        <v>33</v>
      </c>
      <c r="I30" s="6"/>
      <c r="J30" s="10" t="s">
        <v>33</v>
      </c>
      <c r="K30" s="11"/>
      <c r="L30" s="10" t="s">
        <v>33</v>
      </c>
      <c r="M30" s="11"/>
      <c r="N30" s="10" t="s">
        <v>33</v>
      </c>
      <c r="O30" s="6"/>
      <c r="P30" s="6"/>
      <c r="Q30" s="6"/>
      <c r="R30" s="6"/>
    </row>
    <row r="31" spans="1:18" ht="15">
      <c r="A31" s="40" t="s">
        <v>34</v>
      </c>
      <c r="B31" s="41"/>
      <c r="C31" s="70">
        <v>0</v>
      </c>
      <c r="D31" s="10">
        <v>0</v>
      </c>
      <c r="E31" s="6"/>
      <c r="F31" s="10">
        <v>0</v>
      </c>
      <c r="G31" s="6"/>
      <c r="H31" s="10">
        <v>0</v>
      </c>
      <c r="I31" s="6"/>
      <c r="J31" s="6">
        <v>0</v>
      </c>
      <c r="K31" s="6"/>
      <c r="L31" s="10">
        <v>0</v>
      </c>
      <c r="M31" s="6"/>
      <c r="N31" s="6">
        <v>0</v>
      </c>
      <c r="O31" s="6"/>
      <c r="P31" s="6"/>
      <c r="Q31" s="6"/>
      <c r="R31" s="6"/>
    </row>
    <row r="32" spans="1:18" ht="15">
      <c r="A32" s="71" t="s">
        <v>79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3"/>
    </row>
    <row r="33" spans="1:18" ht="15">
      <c r="A33" s="74">
        <v>1</v>
      </c>
      <c r="B33" s="1" t="s">
        <v>26</v>
      </c>
      <c r="C33" s="9">
        <v>0</v>
      </c>
      <c r="D33" s="9">
        <v>0</v>
      </c>
      <c r="E33" s="9"/>
      <c r="F33" s="9" t="s">
        <v>33</v>
      </c>
      <c r="G33" s="9"/>
      <c r="H33" s="9" t="s">
        <v>33</v>
      </c>
      <c r="I33" s="9"/>
      <c r="J33" s="9" t="s">
        <v>33</v>
      </c>
      <c r="K33" s="9"/>
      <c r="L33" s="9" t="s">
        <v>33</v>
      </c>
      <c r="M33" s="9"/>
      <c r="N33" s="9" t="s">
        <v>33</v>
      </c>
      <c r="O33" s="9"/>
      <c r="P33" s="3"/>
      <c r="Q33" s="3"/>
      <c r="R33" s="3"/>
    </row>
    <row r="34" spans="1:18" ht="15">
      <c r="A34" s="74">
        <v>2</v>
      </c>
      <c r="B34" s="1" t="s">
        <v>27</v>
      </c>
      <c r="C34" s="9">
        <v>0</v>
      </c>
      <c r="D34" s="9">
        <v>0</v>
      </c>
      <c r="E34" s="9"/>
      <c r="F34" s="9" t="s">
        <v>33</v>
      </c>
      <c r="G34" s="9"/>
      <c r="H34" s="9">
        <v>0</v>
      </c>
      <c r="I34" s="9"/>
      <c r="J34" s="9"/>
      <c r="K34" s="9"/>
      <c r="L34" s="9"/>
      <c r="M34" s="9"/>
      <c r="N34" s="9"/>
      <c r="O34" s="9"/>
      <c r="P34" s="3"/>
      <c r="Q34" s="3"/>
      <c r="R34" s="3"/>
    </row>
    <row r="35" spans="1:18" ht="15">
      <c r="A35" s="74">
        <v>3</v>
      </c>
      <c r="B35" s="1" t="s">
        <v>28</v>
      </c>
      <c r="C35" s="9">
        <v>0</v>
      </c>
      <c r="D35" s="9">
        <v>0</v>
      </c>
      <c r="E35" s="9"/>
      <c r="F35" s="9" t="s">
        <v>33</v>
      </c>
      <c r="G35" s="9"/>
      <c r="H35" s="9" t="s">
        <v>33</v>
      </c>
      <c r="I35" s="9"/>
      <c r="J35" s="9" t="s">
        <v>33</v>
      </c>
      <c r="K35" s="9"/>
      <c r="L35" s="9" t="s">
        <v>33</v>
      </c>
      <c r="M35" s="9"/>
      <c r="N35" s="9" t="s">
        <v>33</v>
      </c>
      <c r="O35" s="9"/>
      <c r="P35" s="3"/>
      <c r="Q35" s="3"/>
      <c r="R35" s="3"/>
    </row>
    <row r="36" spans="1:18" ht="15">
      <c r="A36" s="74">
        <v>4</v>
      </c>
      <c r="B36" s="1" t="s">
        <v>23</v>
      </c>
      <c r="C36" s="9">
        <v>0</v>
      </c>
      <c r="D36" s="9">
        <v>0</v>
      </c>
      <c r="E36" s="9"/>
      <c r="F36" s="9" t="s">
        <v>33</v>
      </c>
      <c r="G36" s="9"/>
      <c r="H36" s="9">
        <v>0</v>
      </c>
      <c r="I36" s="9"/>
      <c r="J36" s="43">
        <v>0</v>
      </c>
      <c r="K36" s="44"/>
      <c r="L36" s="44"/>
      <c r="M36" s="44"/>
      <c r="N36" s="45"/>
      <c r="O36" s="9"/>
      <c r="P36" s="3"/>
      <c r="Q36" s="3"/>
      <c r="R36" s="3"/>
    </row>
    <row r="37" spans="1:18" ht="15">
      <c r="A37" s="74">
        <v>5</v>
      </c>
      <c r="B37" s="1" t="s">
        <v>29</v>
      </c>
      <c r="C37" s="9">
        <v>0</v>
      </c>
      <c r="D37" s="9">
        <v>0</v>
      </c>
      <c r="E37" s="9"/>
      <c r="F37" s="9" t="s">
        <v>33</v>
      </c>
      <c r="G37" s="9"/>
      <c r="H37" s="9">
        <v>0</v>
      </c>
      <c r="I37" s="9"/>
      <c r="J37" s="12" t="s">
        <v>33</v>
      </c>
      <c r="K37" s="9"/>
      <c r="L37" s="9" t="s">
        <v>33</v>
      </c>
      <c r="M37" s="9"/>
      <c r="N37" s="9" t="s">
        <v>33</v>
      </c>
      <c r="O37" s="9"/>
      <c r="P37" s="3"/>
      <c r="Q37" s="3"/>
      <c r="R37" s="3"/>
    </row>
    <row r="38" spans="1:18" ht="15">
      <c r="A38" s="74">
        <v>6</v>
      </c>
      <c r="B38" s="1" t="s">
        <v>30</v>
      </c>
      <c r="C38" s="9">
        <v>0</v>
      </c>
      <c r="D38" s="9" t="s">
        <v>33</v>
      </c>
      <c r="E38" s="4"/>
      <c r="F38" s="9" t="s">
        <v>33</v>
      </c>
      <c r="G38" s="4"/>
      <c r="H38" s="9" t="s">
        <v>33</v>
      </c>
      <c r="I38" s="4"/>
      <c r="J38" s="43">
        <v>0</v>
      </c>
      <c r="K38" s="44"/>
      <c r="L38" s="44"/>
      <c r="M38" s="44"/>
      <c r="N38" s="45"/>
      <c r="O38" s="4"/>
      <c r="P38" s="4"/>
      <c r="Q38" s="5"/>
      <c r="R38" s="5"/>
    </row>
    <row r="39" spans="1:18" ht="15">
      <c r="A39" s="74">
        <v>7</v>
      </c>
      <c r="B39" s="1" t="s">
        <v>5</v>
      </c>
      <c r="C39" s="9">
        <v>0</v>
      </c>
      <c r="D39" s="10" t="s">
        <v>33</v>
      </c>
      <c r="E39" s="6"/>
      <c r="F39" s="10" t="s">
        <v>33</v>
      </c>
      <c r="G39" s="6"/>
      <c r="H39" s="10">
        <v>0</v>
      </c>
      <c r="I39" s="6"/>
      <c r="J39" s="46">
        <v>0</v>
      </c>
      <c r="K39" s="46"/>
      <c r="L39" s="46"/>
      <c r="M39" s="46"/>
      <c r="N39" s="46"/>
      <c r="O39" s="6"/>
      <c r="P39" s="6"/>
      <c r="Q39" s="6"/>
      <c r="R39" s="6"/>
    </row>
    <row r="40" spans="1:18" ht="15">
      <c r="A40" s="74">
        <v>8</v>
      </c>
      <c r="B40" s="1" t="s">
        <v>31</v>
      </c>
      <c r="C40" s="9">
        <v>0</v>
      </c>
      <c r="D40" s="10">
        <v>0</v>
      </c>
      <c r="E40" s="6"/>
      <c r="F40" s="10" t="s">
        <v>33</v>
      </c>
      <c r="G40" s="6"/>
      <c r="H40" s="10">
        <v>0</v>
      </c>
      <c r="I40" s="6"/>
      <c r="J40" s="47">
        <v>0</v>
      </c>
      <c r="K40" s="48"/>
      <c r="L40" s="48"/>
      <c r="M40" s="48"/>
      <c r="N40" s="49"/>
      <c r="O40" s="6"/>
      <c r="P40" s="6"/>
      <c r="Q40" s="6"/>
      <c r="R40" s="6"/>
    </row>
    <row r="41" spans="1:18" ht="15">
      <c r="A41" s="74">
        <v>9</v>
      </c>
      <c r="B41" s="1" t="s">
        <v>25</v>
      </c>
      <c r="C41" s="9">
        <v>0</v>
      </c>
      <c r="D41" s="10">
        <v>0</v>
      </c>
      <c r="E41" s="6"/>
      <c r="F41" s="10" t="s">
        <v>33</v>
      </c>
      <c r="G41" s="6"/>
      <c r="H41" s="10" t="s">
        <v>33</v>
      </c>
      <c r="I41" s="6"/>
      <c r="J41" s="10"/>
      <c r="K41" s="10"/>
      <c r="L41" s="10" t="s">
        <v>33</v>
      </c>
      <c r="M41" s="10"/>
      <c r="N41" s="10" t="s">
        <v>33</v>
      </c>
      <c r="O41" s="6"/>
      <c r="P41" s="6"/>
      <c r="Q41" s="6"/>
      <c r="R41" s="6"/>
    </row>
    <row r="42" spans="1:18" ht="15">
      <c r="A42" s="74">
        <v>10</v>
      </c>
      <c r="B42" s="1" t="s">
        <v>32</v>
      </c>
      <c r="C42" s="9">
        <v>0</v>
      </c>
      <c r="D42" s="10">
        <v>0</v>
      </c>
      <c r="E42" s="6"/>
      <c r="F42" s="10" t="s">
        <v>33</v>
      </c>
      <c r="G42" s="6"/>
      <c r="H42" s="10" t="s">
        <v>33</v>
      </c>
      <c r="I42" s="6"/>
      <c r="J42" s="10" t="s">
        <v>33</v>
      </c>
      <c r="K42" s="10"/>
      <c r="L42" s="10" t="s">
        <v>33</v>
      </c>
      <c r="M42" s="10"/>
      <c r="N42" s="10" t="s">
        <v>33</v>
      </c>
      <c r="O42" s="6"/>
      <c r="P42" s="6"/>
      <c r="Q42" s="6"/>
      <c r="R42" s="6"/>
    </row>
    <row r="43" spans="1:18" ht="15">
      <c r="A43" s="40" t="s">
        <v>36</v>
      </c>
      <c r="B43" s="41"/>
      <c r="C43" s="9">
        <v>0</v>
      </c>
      <c r="D43" s="10">
        <v>0</v>
      </c>
      <c r="E43" s="6"/>
      <c r="F43" s="10" t="s">
        <v>33</v>
      </c>
      <c r="G43" s="6"/>
      <c r="H43" s="6">
        <v>0</v>
      </c>
      <c r="I43" s="6"/>
      <c r="J43" s="6">
        <v>0</v>
      </c>
      <c r="K43" s="6"/>
      <c r="L43" s="6"/>
      <c r="M43" s="6"/>
      <c r="N43" s="6">
        <v>0</v>
      </c>
      <c r="O43" s="6"/>
      <c r="P43" s="6"/>
      <c r="Q43" s="6"/>
      <c r="R43" s="6"/>
    </row>
  </sheetData>
  <sheetProtection/>
  <mergeCells count="27">
    <mergeCell ref="N2:R2"/>
    <mergeCell ref="J36:N36"/>
    <mergeCell ref="J38:N38"/>
    <mergeCell ref="J39:N39"/>
    <mergeCell ref="J40:N40"/>
    <mergeCell ref="A13:R13"/>
    <mergeCell ref="O14:R14"/>
    <mergeCell ref="A23:B23"/>
    <mergeCell ref="J20:N20"/>
    <mergeCell ref="C14:C15"/>
    <mergeCell ref="Q15:Q16"/>
    <mergeCell ref="R15:R16"/>
    <mergeCell ref="G15:H15"/>
    <mergeCell ref="A17:R17"/>
    <mergeCell ref="I15:J15"/>
    <mergeCell ref="K15:L15"/>
    <mergeCell ref="M15:N15"/>
    <mergeCell ref="D14:N14"/>
    <mergeCell ref="A14:A16"/>
    <mergeCell ref="B14:B16"/>
    <mergeCell ref="O15:O16"/>
    <mergeCell ref="P15:P16"/>
    <mergeCell ref="A43:B43"/>
    <mergeCell ref="A24:R24"/>
    <mergeCell ref="A31:B31"/>
    <mergeCell ref="A32:R32"/>
    <mergeCell ref="E15:F15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tabSelected="1" view="pageBreakPreview" zoomScaleNormal="75" zoomScaleSheetLayoutView="100" zoomScalePageLayoutView="0" workbookViewId="0" topLeftCell="D22">
      <selection activeCell="I33" sqref="I33:I43"/>
    </sheetView>
  </sheetViews>
  <sheetFormatPr defaultColWidth="9.140625" defaultRowHeight="15"/>
  <cols>
    <col min="1" max="1" width="5.8515625" style="8" customWidth="1"/>
    <col min="2" max="2" width="21.8515625" style="8" customWidth="1"/>
    <col min="3" max="3" width="13.140625" style="8" customWidth="1"/>
    <col min="4" max="4" width="11.57421875" style="8" customWidth="1"/>
    <col min="5" max="5" width="11.7109375" style="8" customWidth="1"/>
    <col min="6" max="6" width="11.421875" style="8" bestFit="1" customWidth="1"/>
    <col min="7" max="7" width="7.421875" style="8" customWidth="1"/>
    <col min="8" max="8" width="12.28125" style="8" customWidth="1"/>
    <col min="9" max="10" width="10.7109375" style="8" customWidth="1"/>
    <col min="11" max="11" width="13.00390625" style="8" customWidth="1"/>
    <col min="12" max="12" width="15.57421875" style="8" customWidth="1"/>
    <col min="13" max="13" width="6.28125" style="8" customWidth="1"/>
    <col min="14" max="14" width="11.7109375" style="8" customWidth="1"/>
    <col min="15" max="15" width="9.7109375" style="8" customWidth="1"/>
    <col min="16" max="16" width="17.00390625" style="8" customWidth="1"/>
    <col min="17" max="17" width="13.28125" style="8" customWidth="1"/>
    <col min="18" max="18" width="11.140625" style="8" customWidth="1"/>
    <col min="19" max="19" width="12.421875" style="8" customWidth="1"/>
    <col min="20" max="16384" width="9.140625" style="8" customWidth="1"/>
  </cols>
  <sheetData>
    <row r="1" spans="14:15" ht="15">
      <c r="N1" s="13"/>
      <c r="O1" s="8" t="s">
        <v>21</v>
      </c>
    </row>
    <row r="2" spans="15:19" ht="15">
      <c r="O2" s="42" t="s">
        <v>72</v>
      </c>
      <c r="P2" s="42"/>
      <c r="Q2" s="42"/>
      <c r="R2" s="42"/>
      <c r="S2" s="42"/>
    </row>
    <row r="3" spans="14:15" ht="15">
      <c r="N3" s="13"/>
      <c r="O3" s="8" t="s">
        <v>73</v>
      </c>
    </row>
    <row r="4" spans="3:15" ht="15" customHeight="1">
      <c r="C4" s="35"/>
      <c r="N4" s="13"/>
      <c r="O4" s="8" t="s">
        <v>74</v>
      </c>
    </row>
    <row r="5" spans="3:15" ht="15" customHeight="1">
      <c r="C5" s="35"/>
      <c r="N5" s="13"/>
      <c r="O5" s="8" t="s">
        <v>75</v>
      </c>
    </row>
    <row r="6" spans="3:14" ht="15" customHeight="1">
      <c r="C6" s="35"/>
      <c r="N6" s="13"/>
    </row>
    <row r="7" spans="14:15" ht="15">
      <c r="N7" s="13"/>
      <c r="O7" s="8" t="s">
        <v>69</v>
      </c>
    </row>
    <row r="8" spans="14:15" ht="15">
      <c r="N8" s="13"/>
      <c r="O8" s="8" t="s">
        <v>70</v>
      </c>
    </row>
    <row r="9" spans="14:15" ht="15">
      <c r="N9" s="13"/>
      <c r="O9" s="8" t="s">
        <v>71</v>
      </c>
    </row>
    <row r="12" spans="1:18" ht="24" customHeight="1">
      <c r="A12" s="67" t="s">
        <v>40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19" ht="30" customHeight="1">
      <c r="A13" s="61" t="s">
        <v>1</v>
      </c>
      <c r="B13" s="61" t="s">
        <v>2</v>
      </c>
      <c r="C13" s="61" t="s">
        <v>41</v>
      </c>
      <c r="D13" s="61"/>
      <c r="E13" s="61" t="s">
        <v>44</v>
      </c>
      <c r="F13" s="61" t="s">
        <v>45</v>
      </c>
      <c r="G13" s="61" t="s">
        <v>46</v>
      </c>
      <c r="H13" s="61" t="s">
        <v>47</v>
      </c>
      <c r="I13" s="61" t="s">
        <v>50</v>
      </c>
      <c r="J13" s="61"/>
      <c r="K13" s="61" t="s">
        <v>51</v>
      </c>
      <c r="L13" s="61" t="s">
        <v>56</v>
      </c>
      <c r="M13" s="61"/>
      <c r="N13" s="61"/>
      <c r="O13" s="61"/>
      <c r="P13" s="61"/>
      <c r="Q13" s="66" t="s">
        <v>57</v>
      </c>
      <c r="R13" s="66" t="s">
        <v>58</v>
      </c>
      <c r="S13" s="65" t="s">
        <v>59</v>
      </c>
    </row>
    <row r="14" spans="1:19" ht="84.75" customHeight="1">
      <c r="A14" s="61"/>
      <c r="B14" s="61"/>
      <c r="C14" s="61" t="s">
        <v>42</v>
      </c>
      <c r="D14" s="61" t="s">
        <v>43</v>
      </c>
      <c r="E14" s="61"/>
      <c r="F14" s="61"/>
      <c r="G14" s="61"/>
      <c r="H14" s="61"/>
      <c r="I14" s="15" t="s">
        <v>49</v>
      </c>
      <c r="J14" s="15" t="s">
        <v>62</v>
      </c>
      <c r="K14" s="61"/>
      <c r="L14" s="15" t="s">
        <v>49</v>
      </c>
      <c r="M14" s="15" t="s">
        <v>52</v>
      </c>
      <c r="N14" s="15" t="s">
        <v>53</v>
      </c>
      <c r="O14" s="15" t="s">
        <v>54</v>
      </c>
      <c r="P14" s="15" t="s">
        <v>55</v>
      </c>
      <c r="Q14" s="66"/>
      <c r="R14" s="66"/>
      <c r="S14" s="65"/>
    </row>
    <row r="15" spans="1:19" ht="15">
      <c r="A15" s="61"/>
      <c r="B15" s="61"/>
      <c r="C15" s="61"/>
      <c r="D15" s="61"/>
      <c r="E15" s="61"/>
      <c r="F15" s="61"/>
      <c r="G15" s="61"/>
      <c r="H15" s="14" t="s">
        <v>48</v>
      </c>
      <c r="I15" s="14" t="s">
        <v>20</v>
      </c>
      <c r="J15" s="14" t="s">
        <v>20</v>
      </c>
      <c r="K15" s="14" t="s">
        <v>60</v>
      </c>
      <c r="L15" s="14" t="s">
        <v>3</v>
      </c>
      <c r="M15" s="14" t="s">
        <v>3</v>
      </c>
      <c r="N15" s="14" t="s">
        <v>3</v>
      </c>
      <c r="O15" s="14" t="s">
        <v>3</v>
      </c>
      <c r="P15" s="14" t="s">
        <v>3</v>
      </c>
      <c r="Q15" s="16" t="s">
        <v>61</v>
      </c>
      <c r="R15" s="16" t="s">
        <v>61</v>
      </c>
      <c r="S15" s="65"/>
    </row>
    <row r="16" spans="1:19" ht="1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14">
        <v>13</v>
      </c>
      <c r="N16" s="14">
        <v>14</v>
      </c>
      <c r="O16" s="14">
        <v>15</v>
      </c>
      <c r="P16" s="14">
        <v>16</v>
      </c>
      <c r="Q16" s="14">
        <v>17</v>
      </c>
      <c r="R16" s="14">
        <v>18</v>
      </c>
      <c r="S16" s="14">
        <v>19</v>
      </c>
    </row>
    <row r="17" spans="1:19" ht="15">
      <c r="A17" s="54" t="s">
        <v>63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6"/>
    </row>
    <row r="18" spans="1:19" s="27" customFormat="1" ht="12.75">
      <c r="A18" s="15">
        <v>1</v>
      </c>
      <c r="B18" s="17" t="s">
        <v>4</v>
      </c>
      <c r="C18" s="17">
        <v>1917</v>
      </c>
      <c r="D18" s="18" t="s">
        <v>64</v>
      </c>
      <c r="E18" s="19" t="s">
        <v>65</v>
      </c>
      <c r="F18" s="16">
        <v>2</v>
      </c>
      <c r="G18" s="16">
        <v>1</v>
      </c>
      <c r="H18" s="20">
        <v>257.1</v>
      </c>
      <c r="I18" s="19"/>
      <c r="J18" s="20">
        <v>202.2</v>
      </c>
      <c r="K18" s="21">
        <v>15</v>
      </c>
      <c r="L18" s="19">
        <v>1293549</v>
      </c>
      <c r="M18" s="19"/>
      <c r="N18" s="18"/>
      <c r="O18" s="19"/>
      <c r="P18" s="19">
        <f>L18</f>
        <v>1293549</v>
      </c>
      <c r="Q18" s="22">
        <f>L18/H18</f>
        <v>5031.306884480747</v>
      </c>
      <c r="R18" s="22">
        <v>31159.2</v>
      </c>
      <c r="S18" s="33">
        <v>42363</v>
      </c>
    </row>
    <row r="19" spans="1:19" s="27" customFormat="1" ht="12.75">
      <c r="A19" s="15">
        <v>2</v>
      </c>
      <c r="B19" s="17" t="s">
        <v>5</v>
      </c>
      <c r="C19" s="17">
        <v>1977</v>
      </c>
      <c r="D19" s="18" t="s">
        <v>64</v>
      </c>
      <c r="E19" s="22" t="s">
        <v>66</v>
      </c>
      <c r="F19" s="16">
        <v>5</v>
      </c>
      <c r="G19" s="16">
        <v>4</v>
      </c>
      <c r="H19" s="20">
        <v>5272.98</v>
      </c>
      <c r="I19" s="22">
        <v>4107.98</v>
      </c>
      <c r="J19" s="20">
        <v>2696.48</v>
      </c>
      <c r="K19" s="30">
        <v>122</v>
      </c>
      <c r="L19" s="22">
        <v>6332222</v>
      </c>
      <c r="M19" s="22"/>
      <c r="N19" s="18"/>
      <c r="O19" s="22"/>
      <c r="P19" s="19">
        <f>L19</f>
        <v>6332222</v>
      </c>
      <c r="Q19" s="22">
        <f>L19/H19</f>
        <v>1200.8810956992063</v>
      </c>
      <c r="R19" s="22">
        <v>31159.2</v>
      </c>
      <c r="S19" s="33">
        <v>42363</v>
      </c>
    </row>
    <row r="20" spans="1:19" s="27" customFormat="1" ht="12.75">
      <c r="A20" s="15">
        <v>3</v>
      </c>
      <c r="B20" s="17" t="s">
        <v>6</v>
      </c>
      <c r="C20" s="17">
        <v>1974</v>
      </c>
      <c r="D20" s="18" t="s">
        <v>64</v>
      </c>
      <c r="E20" s="22" t="s">
        <v>66</v>
      </c>
      <c r="F20" s="16">
        <v>5</v>
      </c>
      <c r="G20" s="16">
        <v>4</v>
      </c>
      <c r="H20" s="26">
        <v>4650.84</v>
      </c>
      <c r="I20" s="22">
        <v>3641.24</v>
      </c>
      <c r="J20" s="26">
        <v>3103.44</v>
      </c>
      <c r="K20" s="28">
        <v>128</v>
      </c>
      <c r="L20" s="29">
        <v>5373801</v>
      </c>
      <c r="M20" s="29"/>
      <c r="N20" s="29"/>
      <c r="O20" s="22"/>
      <c r="P20" s="19">
        <f>L20</f>
        <v>5373801</v>
      </c>
      <c r="Q20" s="22">
        <f>L20/H20</f>
        <v>1155.4474030497715</v>
      </c>
      <c r="R20" s="22">
        <v>31159.2</v>
      </c>
      <c r="S20" s="33">
        <v>42363</v>
      </c>
    </row>
    <row r="21" spans="1:19" s="27" customFormat="1" ht="12.75">
      <c r="A21" s="15">
        <v>4</v>
      </c>
      <c r="B21" s="17" t="s">
        <v>77</v>
      </c>
      <c r="C21" s="17">
        <v>1976</v>
      </c>
      <c r="D21" s="18" t="s">
        <v>64</v>
      </c>
      <c r="E21" s="22" t="s">
        <v>66</v>
      </c>
      <c r="F21" s="16">
        <v>5</v>
      </c>
      <c r="G21" s="16">
        <v>1</v>
      </c>
      <c r="H21" s="26">
        <v>4255.2</v>
      </c>
      <c r="I21" s="22">
        <v>2179.92</v>
      </c>
      <c r="J21" s="26">
        <v>1992.4</v>
      </c>
      <c r="K21" s="28">
        <v>411</v>
      </c>
      <c r="L21" s="29">
        <v>3551877</v>
      </c>
      <c r="M21" s="29"/>
      <c r="N21" s="29">
        <v>2830534</v>
      </c>
      <c r="O21" s="22">
        <f>499507+30839</f>
        <v>530346</v>
      </c>
      <c r="P21" s="19">
        <v>190997</v>
      </c>
      <c r="Q21" s="22">
        <f>L21/H21</f>
        <v>834.7144670050761</v>
      </c>
      <c r="R21" s="22">
        <v>31159.2</v>
      </c>
      <c r="S21" s="33">
        <v>42363</v>
      </c>
    </row>
    <row r="22" spans="1:19" s="27" customFormat="1" ht="12.75">
      <c r="A22" s="15">
        <v>5</v>
      </c>
      <c r="B22" s="17" t="s">
        <v>78</v>
      </c>
      <c r="C22" s="17">
        <v>1976</v>
      </c>
      <c r="D22" s="18" t="s">
        <v>64</v>
      </c>
      <c r="E22" s="22" t="s">
        <v>66</v>
      </c>
      <c r="F22" s="16">
        <v>5</v>
      </c>
      <c r="G22" s="16">
        <v>1</v>
      </c>
      <c r="H22" s="26">
        <v>4786</v>
      </c>
      <c r="I22" s="22">
        <v>2601.2</v>
      </c>
      <c r="J22" s="26">
        <v>2277.2</v>
      </c>
      <c r="K22" s="28">
        <v>280</v>
      </c>
      <c r="L22" s="29">
        <v>1287825</v>
      </c>
      <c r="M22" s="29"/>
      <c r="N22" s="29">
        <v>910192</v>
      </c>
      <c r="O22" s="22">
        <f>160623+43956</f>
        <v>204579</v>
      </c>
      <c r="P22" s="19">
        <v>173054</v>
      </c>
      <c r="Q22" s="22">
        <f>L22/H22</f>
        <v>269.08169661512744</v>
      </c>
      <c r="R22" s="22">
        <v>31159.2</v>
      </c>
      <c r="S22" s="33">
        <v>42363</v>
      </c>
    </row>
    <row r="23" spans="1:19" s="27" customFormat="1" ht="12.75">
      <c r="A23" s="60" t="s">
        <v>35</v>
      </c>
      <c r="B23" s="60"/>
      <c r="C23" s="17"/>
      <c r="D23" s="22"/>
      <c r="E23" s="22"/>
      <c r="F23" s="22"/>
      <c r="G23" s="22"/>
      <c r="H23" s="22">
        <f>SUM(H18:H22)</f>
        <v>19222.12</v>
      </c>
      <c r="I23" s="22">
        <f aca="true" t="shared" si="0" ref="H23:P23">SUM(I18:I20)</f>
        <v>7749.219999999999</v>
      </c>
      <c r="J23" s="26">
        <f>SUM(J18:J22)</f>
        <v>10271.720000000001</v>
      </c>
      <c r="K23" s="26">
        <f>SUM(K18:K22)</f>
        <v>956</v>
      </c>
      <c r="L23" s="22">
        <f>SUM(L18:L22)</f>
        <v>17839274</v>
      </c>
      <c r="M23" s="22">
        <f t="shared" si="0"/>
        <v>0</v>
      </c>
      <c r="N23" s="22">
        <f>SUM(N18:N22)</f>
        <v>3740726</v>
      </c>
      <c r="O23" s="22">
        <f>SUM(O18:O22)</f>
        <v>734925</v>
      </c>
      <c r="P23" s="22">
        <f>SUM(P18:P22)</f>
        <v>13363623</v>
      </c>
      <c r="Q23" s="22"/>
      <c r="R23" s="22"/>
      <c r="S23" s="17"/>
    </row>
    <row r="24" spans="1:19" s="27" customFormat="1" ht="12.75">
      <c r="A24" s="57" t="s">
        <v>39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9"/>
    </row>
    <row r="25" spans="1:19" s="27" customFormat="1" ht="12.75">
      <c r="A25" s="15">
        <v>1</v>
      </c>
      <c r="B25" s="17" t="s">
        <v>23</v>
      </c>
      <c r="C25" s="17">
        <v>1982</v>
      </c>
      <c r="D25" s="18" t="s">
        <v>64</v>
      </c>
      <c r="E25" s="22" t="s">
        <v>66</v>
      </c>
      <c r="F25" s="16">
        <v>5</v>
      </c>
      <c r="G25" s="16">
        <v>5</v>
      </c>
      <c r="H25" s="20">
        <v>6621.5</v>
      </c>
      <c r="I25" s="19">
        <v>4651</v>
      </c>
      <c r="J25" s="20">
        <v>4628.7</v>
      </c>
      <c r="K25" s="25">
        <v>233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33">
        <v>42729</v>
      </c>
    </row>
    <row r="26" spans="1:19" s="27" customFormat="1" ht="12.75">
      <c r="A26" s="15">
        <v>2</v>
      </c>
      <c r="B26" s="17" t="s">
        <v>5</v>
      </c>
      <c r="C26" s="17">
        <v>1977</v>
      </c>
      <c r="D26" s="18" t="s">
        <v>64</v>
      </c>
      <c r="E26" s="22" t="s">
        <v>66</v>
      </c>
      <c r="F26" s="16">
        <v>5</v>
      </c>
      <c r="G26" s="16">
        <v>4</v>
      </c>
      <c r="H26" s="26">
        <v>5272.98</v>
      </c>
      <c r="I26" s="22">
        <v>4107.98</v>
      </c>
      <c r="J26" s="26">
        <v>2696.48</v>
      </c>
      <c r="K26" s="31">
        <v>122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33">
        <v>42729</v>
      </c>
    </row>
    <row r="27" spans="1:19" s="27" customFormat="1" ht="12.75">
      <c r="A27" s="15">
        <v>3</v>
      </c>
      <c r="B27" s="17" t="s">
        <v>24</v>
      </c>
      <c r="C27" s="17">
        <v>1977</v>
      </c>
      <c r="D27" s="18" t="s">
        <v>64</v>
      </c>
      <c r="E27" s="22" t="s">
        <v>66</v>
      </c>
      <c r="F27" s="16">
        <v>5</v>
      </c>
      <c r="G27" s="16">
        <v>8</v>
      </c>
      <c r="H27" s="26">
        <v>6767.8</v>
      </c>
      <c r="I27" s="22">
        <v>5924.3</v>
      </c>
      <c r="J27" s="26">
        <v>4081.6</v>
      </c>
      <c r="K27" s="31">
        <v>250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33">
        <v>42729</v>
      </c>
    </row>
    <row r="28" spans="1:19" s="27" customFormat="1" ht="12.75">
      <c r="A28" s="15">
        <v>4</v>
      </c>
      <c r="B28" s="17" t="s">
        <v>6</v>
      </c>
      <c r="C28" s="17">
        <v>1974</v>
      </c>
      <c r="D28" s="18" t="s">
        <v>64</v>
      </c>
      <c r="E28" s="22" t="s">
        <v>66</v>
      </c>
      <c r="F28" s="16">
        <v>5</v>
      </c>
      <c r="G28" s="16">
        <v>4</v>
      </c>
      <c r="H28" s="26">
        <v>4650.84</v>
      </c>
      <c r="I28" s="22">
        <v>3641.24</v>
      </c>
      <c r="J28" s="26">
        <v>3103.44</v>
      </c>
      <c r="K28" s="31">
        <v>128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33">
        <v>42729</v>
      </c>
    </row>
    <row r="29" spans="1:19" s="27" customFormat="1" ht="12.75">
      <c r="A29" s="15">
        <v>5</v>
      </c>
      <c r="B29" s="17" t="s">
        <v>26</v>
      </c>
      <c r="C29" s="17">
        <v>1963</v>
      </c>
      <c r="D29" s="18" t="s">
        <v>64</v>
      </c>
      <c r="E29" s="22" t="s">
        <v>66</v>
      </c>
      <c r="F29" s="16">
        <v>2</v>
      </c>
      <c r="G29" s="16">
        <v>1</v>
      </c>
      <c r="H29" s="26">
        <v>266.3</v>
      </c>
      <c r="I29" s="22">
        <v>154</v>
      </c>
      <c r="J29" s="26">
        <v>144.2</v>
      </c>
      <c r="K29" s="31">
        <v>15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33">
        <v>42729</v>
      </c>
    </row>
    <row r="30" spans="1:19" s="27" customFormat="1" ht="12.75">
      <c r="A30" s="15">
        <v>6</v>
      </c>
      <c r="B30" s="17" t="s">
        <v>7</v>
      </c>
      <c r="C30" s="17">
        <v>1985</v>
      </c>
      <c r="D30" s="18" t="s">
        <v>64</v>
      </c>
      <c r="E30" s="22" t="s">
        <v>66</v>
      </c>
      <c r="F30" s="16">
        <v>9</v>
      </c>
      <c r="G30" s="16">
        <v>7</v>
      </c>
      <c r="H30" s="26">
        <v>17245</v>
      </c>
      <c r="I30" s="22">
        <v>11937.7</v>
      </c>
      <c r="J30" s="26">
        <v>8027.5</v>
      </c>
      <c r="K30" s="31">
        <v>605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33">
        <v>42729</v>
      </c>
    </row>
    <row r="31" spans="1:19" s="27" customFormat="1" ht="12.75">
      <c r="A31" s="60" t="s">
        <v>34</v>
      </c>
      <c r="B31" s="60"/>
      <c r="C31" s="26"/>
      <c r="D31" s="32"/>
      <c r="E31" s="22"/>
      <c r="F31" s="32"/>
      <c r="G31" s="22"/>
      <c r="H31" s="32">
        <f aca="true" t="shared" si="1" ref="H31:P31">SUM(H25:H30)</f>
        <v>40824.42</v>
      </c>
      <c r="I31" s="32">
        <f t="shared" si="1"/>
        <v>30416.219999999998</v>
      </c>
      <c r="J31" s="26">
        <f t="shared" si="1"/>
        <v>22681.920000000002</v>
      </c>
      <c r="K31" s="31">
        <f t="shared" si="1"/>
        <v>1353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2"/>
      <c r="R31" s="22"/>
      <c r="S31" s="17"/>
    </row>
    <row r="32" spans="1:19" s="27" customFormat="1" ht="12.75">
      <c r="A32" s="62" t="s">
        <v>37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4"/>
    </row>
    <row r="33" spans="1:19" s="27" customFormat="1" ht="12.75">
      <c r="A33" s="14">
        <v>1</v>
      </c>
      <c r="B33" s="17" t="s">
        <v>26</v>
      </c>
      <c r="C33" s="17">
        <v>1963</v>
      </c>
      <c r="D33" s="18" t="s">
        <v>64</v>
      </c>
      <c r="E33" s="22" t="s">
        <v>66</v>
      </c>
      <c r="F33" s="16">
        <v>2</v>
      </c>
      <c r="G33" s="16">
        <v>1</v>
      </c>
      <c r="H33" s="20">
        <v>266.3</v>
      </c>
      <c r="I33" s="20">
        <v>154</v>
      </c>
      <c r="J33" s="20">
        <v>144.2</v>
      </c>
      <c r="K33" s="25">
        <v>15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33">
        <v>43094</v>
      </c>
    </row>
    <row r="34" spans="1:19" s="27" customFormat="1" ht="12.75">
      <c r="A34" s="14">
        <v>2</v>
      </c>
      <c r="B34" s="17" t="s">
        <v>27</v>
      </c>
      <c r="C34" s="17">
        <v>1975</v>
      </c>
      <c r="D34" s="18" t="s">
        <v>64</v>
      </c>
      <c r="E34" s="22" t="s">
        <v>66</v>
      </c>
      <c r="F34" s="16">
        <v>5</v>
      </c>
      <c r="G34" s="16">
        <v>6</v>
      </c>
      <c r="H34" s="20">
        <v>5863.2</v>
      </c>
      <c r="I34" s="20">
        <v>4569</v>
      </c>
      <c r="J34" s="20">
        <v>4004</v>
      </c>
      <c r="K34" s="25">
        <v>189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33">
        <v>43094</v>
      </c>
    </row>
    <row r="35" spans="1:19" s="27" customFormat="1" ht="12.75">
      <c r="A35" s="14">
        <v>3</v>
      </c>
      <c r="B35" s="17" t="s">
        <v>28</v>
      </c>
      <c r="C35" s="17">
        <v>1973</v>
      </c>
      <c r="D35" s="18" t="s">
        <v>64</v>
      </c>
      <c r="E35" s="22" t="s">
        <v>66</v>
      </c>
      <c r="F35" s="16">
        <v>5</v>
      </c>
      <c r="G35" s="16">
        <v>6</v>
      </c>
      <c r="H35" s="20">
        <v>6054.01</v>
      </c>
      <c r="I35" s="20">
        <v>4646.31</v>
      </c>
      <c r="J35" s="20">
        <v>4370.3</v>
      </c>
      <c r="K35" s="25">
        <v>203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33">
        <v>43094</v>
      </c>
    </row>
    <row r="36" spans="1:19" s="27" customFormat="1" ht="12.75">
      <c r="A36" s="14">
        <v>4</v>
      </c>
      <c r="B36" s="17" t="s">
        <v>23</v>
      </c>
      <c r="C36" s="17">
        <v>1982</v>
      </c>
      <c r="D36" s="18" t="s">
        <v>64</v>
      </c>
      <c r="E36" s="22" t="s">
        <v>66</v>
      </c>
      <c r="F36" s="16">
        <v>5</v>
      </c>
      <c r="G36" s="16">
        <v>5</v>
      </c>
      <c r="H36" s="20">
        <v>6621.5</v>
      </c>
      <c r="I36" s="20">
        <v>4651</v>
      </c>
      <c r="J36" s="20">
        <v>4628.7</v>
      </c>
      <c r="K36" s="25">
        <v>233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33">
        <v>43094</v>
      </c>
    </row>
    <row r="37" spans="1:19" s="27" customFormat="1" ht="12.75">
      <c r="A37" s="14">
        <v>5</v>
      </c>
      <c r="B37" s="17" t="s">
        <v>29</v>
      </c>
      <c r="C37" s="17">
        <v>1950</v>
      </c>
      <c r="D37" s="18" t="s">
        <v>64</v>
      </c>
      <c r="E37" s="22" t="s">
        <v>65</v>
      </c>
      <c r="F37" s="16">
        <v>2</v>
      </c>
      <c r="G37" s="16">
        <v>1</v>
      </c>
      <c r="H37" s="20">
        <v>230.6</v>
      </c>
      <c r="I37" s="20">
        <v>189.4</v>
      </c>
      <c r="J37" s="20">
        <v>189.4</v>
      </c>
      <c r="K37" s="25">
        <v>8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33">
        <v>43094</v>
      </c>
    </row>
    <row r="38" spans="1:19" s="27" customFormat="1" ht="12.75">
      <c r="A38" s="14">
        <v>6</v>
      </c>
      <c r="B38" s="17" t="s">
        <v>30</v>
      </c>
      <c r="C38" s="17">
        <v>1957</v>
      </c>
      <c r="D38" s="18" t="s">
        <v>64</v>
      </c>
      <c r="E38" s="22" t="s">
        <v>65</v>
      </c>
      <c r="F38" s="16">
        <v>2</v>
      </c>
      <c r="G38" s="16">
        <v>1</v>
      </c>
      <c r="H38" s="20">
        <v>302.1</v>
      </c>
      <c r="I38" s="20">
        <v>156</v>
      </c>
      <c r="J38" s="20">
        <v>156</v>
      </c>
      <c r="K38" s="25">
        <v>16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33">
        <v>43094</v>
      </c>
    </row>
    <row r="39" spans="1:19" s="27" customFormat="1" ht="12.75">
      <c r="A39" s="14">
        <v>7</v>
      </c>
      <c r="B39" s="17" t="s">
        <v>5</v>
      </c>
      <c r="C39" s="17">
        <v>1977</v>
      </c>
      <c r="D39" s="18" t="s">
        <v>64</v>
      </c>
      <c r="E39" s="22" t="s">
        <v>66</v>
      </c>
      <c r="F39" s="16">
        <v>5</v>
      </c>
      <c r="G39" s="16">
        <v>4</v>
      </c>
      <c r="H39" s="26">
        <v>5272.98</v>
      </c>
      <c r="I39" s="26">
        <v>4107.98</v>
      </c>
      <c r="J39" s="26">
        <v>2696.48</v>
      </c>
      <c r="K39" s="31">
        <v>122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33">
        <v>43094</v>
      </c>
    </row>
    <row r="40" spans="1:19" s="27" customFormat="1" ht="12.75">
      <c r="A40" s="14">
        <v>8</v>
      </c>
      <c r="B40" s="17" t="s">
        <v>31</v>
      </c>
      <c r="C40" s="17">
        <v>1966</v>
      </c>
      <c r="D40" s="18" t="s">
        <v>64</v>
      </c>
      <c r="E40" s="22" t="s">
        <v>66</v>
      </c>
      <c r="F40" s="16">
        <v>4</v>
      </c>
      <c r="G40" s="16">
        <v>4</v>
      </c>
      <c r="H40" s="26">
        <v>3036.5</v>
      </c>
      <c r="I40" s="26">
        <v>2550.1</v>
      </c>
      <c r="J40" s="26">
        <v>2550.1</v>
      </c>
      <c r="K40" s="31">
        <v>128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33">
        <v>43094</v>
      </c>
    </row>
    <row r="41" spans="1:19" s="27" customFormat="1" ht="12.75">
      <c r="A41" s="14">
        <v>9</v>
      </c>
      <c r="B41" s="17" t="s">
        <v>25</v>
      </c>
      <c r="C41" s="17">
        <v>1957</v>
      </c>
      <c r="D41" s="18" t="s">
        <v>64</v>
      </c>
      <c r="E41" s="22" t="s">
        <v>66</v>
      </c>
      <c r="F41" s="16">
        <v>2</v>
      </c>
      <c r="G41" s="16">
        <v>2</v>
      </c>
      <c r="H41" s="26">
        <v>803.32</v>
      </c>
      <c r="I41" s="26">
        <v>662.32</v>
      </c>
      <c r="J41" s="26">
        <v>662.32</v>
      </c>
      <c r="K41" s="31">
        <v>23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33">
        <v>43094</v>
      </c>
    </row>
    <row r="42" spans="1:19" s="27" customFormat="1" ht="12.75">
      <c r="A42" s="14">
        <v>10</v>
      </c>
      <c r="B42" s="17" t="s">
        <v>32</v>
      </c>
      <c r="C42" s="17">
        <v>1984</v>
      </c>
      <c r="D42" s="18" t="s">
        <v>64</v>
      </c>
      <c r="E42" s="22" t="s">
        <v>66</v>
      </c>
      <c r="F42" s="16">
        <v>5</v>
      </c>
      <c r="G42" s="16">
        <v>8</v>
      </c>
      <c r="H42" s="26">
        <v>7305.8</v>
      </c>
      <c r="I42" s="26">
        <v>5403.5</v>
      </c>
      <c r="J42" s="26">
        <v>5403.5</v>
      </c>
      <c r="K42" s="31">
        <v>200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33">
        <v>43094</v>
      </c>
    </row>
    <row r="43" spans="1:19" s="27" customFormat="1" ht="12.75">
      <c r="A43" s="60" t="s">
        <v>36</v>
      </c>
      <c r="B43" s="60"/>
      <c r="C43" s="18"/>
      <c r="D43" s="32"/>
      <c r="E43" s="22"/>
      <c r="F43" s="32"/>
      <c r="G43" s="22"/>
      <c r="H43" s="22">
        <f>SUM(H33:H42)</f>
        <v>35756.31</v>
      </c>
      <c r="I43" s="26">
        <f aca="true" t="shared" si="2" ref="I43:P43">SUM(I33:I42)</f>
        <v>27089.61</v>
      </c>
      <c r="J43" s="26">
        <f t="shared" si="2"/>
        <v>24805</v>
      </c>
      <c r="K43" s="22">
        <f t="shared" si="2"/>
        <v>1137</v>
      </c>
      <c r="L43" s="22">
        <f t="shared" si="2"/>
        <v>0</v>
      </c>
      <c r="M43" s="22">
        <f t="shared" si="2"/>
        <v>0</v>
      </c>
      <c r="N43" s="22">
        <f t="shared" si="2"/>
        <v>0</v>
      </c>
      <c r="O43" s="22">
        <f t="shared" si="2"/>
        <v>0</v>
      </c>
      <c r="P43" s="22">
        <f t="shared" si="2"/>
        <v>0</v>
      </c>
      <c r="Q43" s="22"/>
      <c r="R43" s="22"/>
      <c r="S43" s="17"/>
    </row>
    <row r="44" spans="1:19" ht="15">
      <c r="A44" s="23"/>
      <c r="B44" s="23" t="s">
        <v>67</v>
      </c>
      <c r="C44" s="23"/>
      <c r="D44" s="23"/>
      <c r="E44" s="23"/>
      <c r="F44" s="23"/>
      <c r="G44" s="23"/>
      <c r="H44" s="24">
        <f>H23+H31+H43</f>
        <v>95802.84999999999</v>
      </c>
      <c r="I44" s="24">
        <f>I23+I31+I43</f>
        <v>65255.049999999996</v>
      </c>
      <c r="J44" s="24">
        <f>J23+J31+J43</f>
        <v>57758.64</v>
      </c>
      <c r="K44" s="23"/>
      <c r="L44" s="68">
        <f>L23+L31+L43</f>
        <v>17839274</v>
      </c>
      <c r="M44" s="68">
        <f>M23+M31+M43</f>
        <v>0</v>
      </c>
      <c r="N44" s="68">
        <f>N23+N31+N43</f>
        <v>3740726</v>
      </c>
      <c r="O44" s="68">
        <f>O23+O31+O43</f>
        <v>734925</v>
      </c>
      <c r="P44" s="68">
        <f>P23+P31+P43</f>
        <v>13363623</v>
      </c>
      <c r="Q44" s="23"/>
      <c r="R44" s="23"/>
      <c r="S44" s="23"/>
    </row>
    <row r="48" spans="1:19" s="27" customFormat="1" ht="12.75">
      <c r="A48" s="15">
        <v>1</v>
      </c>
      <c r="B48" s="17" t="s">
        <v>23</v>
      </c>
      <c r="C48" s="17">
        <v>1982</v>
      </c>
      <c r="D48" s="18" t="s">
        <v>64</v>
      </c>
      <c r="E48" s="22" t="s">
        <v>66</v>
      </c>
      <c r="F48" s="16">
        <v>5</v>
      </c>
      <c r="G48" s="16">
        <v>5</v>
      </c>
      <c r="H48" s="20">
        <v>6621.5</v>
      </c>
      <c r="I48" s="19">
        <v>4651</v>
      </c>
      <c r="J48" s="20">
        <v>4628.7</v>
      </c>
      <c r="K48" s="25">
        <v>233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33">
        <v>42729</v>
      </c>
    </row>
    <row r="49" spans="1:19" s="27" customFormat="1" ht="12.75">
      <c r="A49" s="15">
        <v>2</v>
      </c>
      <c r="B49" s="17" t="s">
        <v>76</v>
      </c>
      <c r="C49" s="17">
        <v>1957</v>
      </c>
      <c r="D49" s="18" t="s">
        <v>64</v>
      </c>
      <c r="E49" s="22" t="s">
        <v>65</v>
      </c>
      <c r="F49" s="16">
        <v>2</v>
      </c>
      <c r="G49" s="16">
        <v>1</v>
      </c>
      <c r="H49" s="26">
        <v>333</v>
      </c>
      <c r="I49" s="22">
        <v>219.8</v>
      </c>
      <c r="J49" s="26">
        <v>219.8</v>
      </c>
      <c r="K49" s="31">
        <v>24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33">
        <v>42729</v>
      </c>
    </row>
    <row r="50" spans="1:19" s="27" customFormat="1" ht="12.75">
      <c r="A50" s="15">
        <v>3</v>
      </c>
      <c r="B50" s="17" t="s">
        <v>5</v>
      </c>
      <c r="C50" s="17">
        <v>1977</v>
      </c>
      <c r="D50" s="18" t="s">
        <v>64</v>
      </c>
      <c r="E50" s="22" t="s">
        <v>66</v>
      </c>
      <c r="F50" s="16">
        <v>5</v>
      </c>
      <c r="G50" s="16">
        <v>4</v>
      </c>
      <c r="H50" s="26">
        <v>5272.98</v>
      </c>
      <c r="I50" s="22">
        <v>4107.98</v>
      </c>
      <c r="J50" s="26">
        <v>2696.48</v>
      </c>
      <c r="K50" s="31">
        <v>122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33">
        <v>42729</v>
      </c>
    </row>
    <row r="51" spans="1:19" s="27" customFormat="1" ht="12.75">
      <c r="A51" s="15">
        <v>4</v>
      </c>
      <c r="B51" s="17" t="s">
        <v>24</v>
      </c>
      <c r="C51" s="17">
        <v>1977</v>
      </c>
      <c r="D51" s="18" t="s">
        <v>64</v>
      </c>
      <c r="E51" s="22" t="s">
        <v>66</v>
      </c>
      <c r="F51" s="16">
        <v>5</v>
      </c>
      <c r="G51" s="16">
        <v>8</v>
      </c>
      <c r="H51" s="26">
        <v>6767.8</v>
      </c>
      <c r="I51" s="22">
        <v>5924.3</v>
      </c>
      <c r="J51" s="26">
        <v>4081.6</v>
      </c>
      <c r="K51" s="31">
        <v>250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33">
        <v>42729</v>
      </c>
    </row>
    <row r="52" spans="1:19" s="27" customFormat="1" ht="12.75">
      <c r="A52" s="15">
        <v>5</v>
      </c>
      <c r="B52" s="17" t="s">
        <v>6</v>
      </c>
      <c r="C52" s="17">
        <v>1974</v>
      </c>
      <c r="D52" s="18" t="s">
        <v>64</v>
      </c>
      <c r="E52" s="22" t="s">
        <v>66</v>
      </c>
      <c r="F52" s="16">
        <v>5</v>
      </c>
      <c r="G52" s="16">
        <v>4</v>
      </c>
      <c r="H52" s="26">
        <v>4650.84</v>
      </c>
      <c r="I52" s="22">
        <v>3641.24</v>
      </c>
      <c r="J52" s="26">
        <v>3103.44</v>
      </c>
      <c r="K52" s="31">
        <v>128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33">
        <v>42729</v>
      </c>
    </row>
    <row r="53" spans="1:19" s="27" customFormat="1" ht="12.75">
      <c r="A53" s="15">
        <v>6</v>
      </c>
      <c r="B53" s="17" t="s">
        <v>26</v>
      </c>
      <c r="C53" s="17">
        <v>1963</v>
      </c>
      <c r="D53" s="18" t="s">
        <v>64</v>
      </c>
      <c r="E53" s="22" t="s">
        <v>66</v>
      </c>
      <c r="F53" s="16">
        <v>2</v>
      </c>
      <c r="G53" s="16">
        <v>1</v>
      </c>
      <c r="H53" s="26">
        <v>266.3</v>
      </c>
      <c r="I53" s="22">
        <v>154</v>
      </c>
      <c r="J53" s="26">
        <v>144.2</v>
      </c>
      <c r="K53" s="31">
        <v>15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33">
        <v>42729</v>
      </c>
    </row>
    <row r="54" spans="1:19" s="27" customFormat="1" ht="12.75">
      <c r="A54" s="15">
        <v>7</v>
      </c>
      <c r="B54" s="17" t="s">
        <v>7</v>
      </c>
      <c r="C54" s="17">
        <v>1985</v>
      </c>
      <c r="D54" s="18" t="s">
        <v>64</v>
      </c>
      <c r="E54" s="22" t="s">
        <v>66</v>
      </c>
      <c r="F54" s="16">
        <v>9</v>
      </c>
      <c r="G54" s="16">
        <v>7</v>
      </c>
      <c r="H54" s="26">
        <v>17245</v>
      </c>
      <c r="I54" s="22">
        <v>11937.7</v>
      </c>
      <c r="J54" s="26">
        <v>8027.5</v>
      </c>
      <c r="K54" s="31">
        <v>605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33">
        <v>42729</v>
      </c>
    </row>
    <row r="55" spans="1:19" s="27" customFormat="1" ht="12.75">
      <c r="A55" s="60" t="s">
        <v>34</v>
      </c>
      <c r="B55" s="60"/>
      <c r="C55" s="26"/>
      <c r="D55" s="32"/>
      <c r="E55" s="22"/>
      <c r="F55" s="32"/>
      <c r="G55" s="22"/>
      <c r="H55" s="32">
        <f>SUM(H48:H54)</f>
        <v>41157.42</v>
      </c>
      <c r="I55" s="32">
        <f aca="true" t="shared" si="3" ref="I55:P55">SUM(I48:I54)</f>
        <v>30636.02</v>
      </c>
      <c r="J55" s="26">
        <f t="shared" si="3"/>
        <v>22901.72</v>
      </c>
      <c r="K55" s="31">
        <f t="shared" si="3"/>
        <v>1377</v>
      </c>
      <c r="L55" s="29">
        <f t="shared" si="3"/>
        <v>0</v>
      </c>
      <c r="M55" s="29">
        <f t="shared" si="3"/>
        <v>0</v>
      </c>
      <c r="N55" s="29">
        <f t="shared" si="3"/>
        <v>0</v>
      </c>
      <c r="O55" s="29">
        <f t="shared" si="3"/>
        <v>0</v>
      </c>
      <c r="P55" s="29">
        <f t="shared" si="3"/>
        <v>0</v>
      </c>
      <c r="Q55" s="22"/>
      <c r="R55" s="22"/>
      <c r="S55" s="17"/>
    </row>
    <row r="56" spans="1:19" s="27" customFormat="1" ht="12.75">
      <c r="A56" s="62" t="s">
        <v>37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4"/>
    </row>
    <row r="57" spans="1:19" s="27" customFormat="1" ht="12.75">
      <c r="A57" s="14">
        <v>1</v>
      </c>
      <c r="B57" s="17" t="s">
        <v>26</v>
      </c>
      <c r="C57" s="17">
        <v>1963</v>
      </c>
      <c r="D57" s="18" t="s">
        <v>64</v>
      </c>
      <c r="E57" s="22" t="s">
        <v>66</v>
      </c>
      <c r="F57" s="16">
        <v>2</v>
      </c>
      <c r="G57" s="16">
        <v>1</v>
      </c>
      <c r="H57" s="20">
        <v>266.3</v>
      </c>
      <c r="I57" s="18">
        <v>154</v>
      </c>
      <c r="J57" s="18">
        <v>144.2</v>
      </c>
      <c r="K57" s="25">
        <v>15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33">
        <v>43094</v>
      </c>
    </row>
    <row r="58" spans="1:19" s="27" customFormat="1" ht="12.75">
      <c r="A58" s="14">
        <v>2</v>
      </c>
      <c r="B58" s="17" t="s">
        <v>27</v>
      </c>
      <c r="C58" s="17">
        <v>1975</v>
      </c>
      <c r="D58" s="18" t="s">
        <v>64</v>
      </c>
      <c r="E58" s="22" t="s">
        <v>66</v>
      </c>
      <c r="F58" s="16">
        <v>5</v>
      </c>
      <c r="G58" s="16">
        <v>6</v>
      </c>
      <c r="H58" s="20">
        <v>5863.2</v>
      </c>
      <c r="I58" s="18">
        <v>4569</v>
      </c>
      <c r="J58" s="18">
        <v>4004</v>
      </c>
      <c r="K58" s="25">
        <v>189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33">
        <v>43094</v>
      </c>
    </row>
    <row r="59" spans="1:19" s="27" customFormat="1" ht="12.75">
      <c r="A59" s="14">
        <v>3</v>
      </c>
      <c r="B59" s="17" t="s">
        <v>28</v>
      </c>
      <c r="C59" s="17">
        <v>1973</v>
      </c>
      <c r="D59" s="18" t="s">
        <v>64</v>
      </c>
      <c r="E59" s="22" t="s">
        <v>66</v>
      </c>
      <c r="F59" s="16">
        <v>5</v>
      </c>
      <c r="G59" s="16">
        <v>6</v>
      </c>
      <c r="H59" s="20">
        <v>6054.01</v>
      </c>
      <c r="I59" s="18">
        <v>4646.31</v>
      </c>
      <c r="J59" s="18">
        <v>4370.3</v>
      </c>
      <c r="K59" s="25">
        <v>203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33">
        <v>43094</v>
      </c>
    </row>
    <row r="60" spans="1:19" s="27" customFormat="1" ht="12.75">
      <c r="A60" s="14">
        <v>4</v>
      </c>
      <c r="B60" s="17" t="s">
        <v>23</v>
      </c>
      <c r="C60" s="17">
        <v>1982</v>
      </c>
      <c r="D60" s="18" t="s">
        <v>64</v>
      </c>
      <c r="E60" s="22" t="s">
        <v>66</v>
      </c>
      <c r="F60" s="16">
        <v>5</v>
      </c>
      <c r="G60" s="16">
        <v>5</v>
      </c>
      <c r="H60" s="20">
        <v>6621.5</v>
      </c>
      <c r="I60" s="18">
        <v>4651</v>
      </c>
      <c r="J60" s="19">
        <v>4628.7</v>
      </c>
      <c r="K60" s="25">
        <v>233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33">
        <v>43094</v>
      </c>
    </row>
    <row r="61" spans="1:19" s="27" customFormat="1" ht="12.75">
      <c r="A61" s="14">
        <v>5</v>
      </c>
      <c r="B61" s="17" t="s">
        <v>29</v>
      </c>
      <c r="C61" s="17">
        <v>1950</v>
      </c>
      <c r="D61" s="18" t="s">
        <v>64</v>
      </c>
      <c r="E61" s="22" t="s">
        <v>65</v>
      </c>
      <c r="F61" s="16">
        <v>2</v>
      </c>
      <c r="G61" s="16">
        <v>1</v>
      </c>
      <c r="H61" s="20">
        <v>230.6</v>
      </c>
      <c r="I61" s="18">
        <v>189.4</v>
      </c>
      <c r="J61" s="18">
        <v>189.4</v>
      </c>
      <c r="K61" s="25">
        <v>8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33">
        <v>43094</v>
      </c>
    </row>
    <row r="62" spans="1:19" s="27" customFormat="1" ht="12.75">
      <c r="A62" s="14">
        <v>6</v>
      </c>
      <c r="B62" s="17" t="s">
        <v>30</v>
      </c>
      <c r="C62" s="17">
        <v>1957</v>
      </c>
      <c r="D62" s="18" t="s">
        <v>64</v>
      </c>
      <c r="E62" s="22" t="s">
        <v>65</v>
      </c>
      <c r="F62" s="16">
        <v>2</v>
      </c>
      <c r="G62" s="16">
        <v>1</v>
      </c>
      <c r="H62" s="20">
        <v>302.1</v>
      </c>
      <c r="I62" s="19">
        <v>156</v>
      </c>
      <c r="J62" s="19">
        <v>156</v>
      </c>
      <c r="K62" s="25">
        <v>16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33">
        <v>43094</v>
      </c>
    </row>
    <row r="63" spans="1:19" s="27" customFormat="1" ht="12.75">
      <c r="A63" s="14">
        <v>7</v>
      </c>
      <c r="B63" s="17" t="s">
        <v>5</v>
      </c>
      <c r="C63" s="17">
        <v>1977</v>
      </c>
      <c r="D63" s="18" t="s">
        <v>64</v>
      </c>
      <c r="E63" s="22" t="s">
        <v>66</v>
      </c>
      <c r="F63" s="16">
        <v>5</v>
      </c>
      <c r="G63" s="16">
        <v>4</v>
      </c>
      <c r="H63" s="26">
        <v>5272.98</v>
      </c>
      <c r="I63" s="22">
        <v>4107.98</v>
      </c>
      <c r="J63" s="29">
        <v>2696.48</v>
      </c>
      <c r="K63" s="31">
        <v>122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33">
        <v>43094</v>
      </c>
    </row>
    <row r="64" spans="1:19" s="27" customFormat="1" ht="12.75">
      <c r="A64" s="14">
        <v>8</v>
      </c>
      <c r="B64" s="17" t="s">
        <v>31</v>
      </c>
      <c r="C64" s="17">
        <v>1966</v>
      </c>
      <c r="D64" s="18" t="s">
        <v>64</v>
      </c>
      <c r="E64" s="22" t="s">
        <v>66</v>
      </c>
      <c r="F64" s="16">
        <v>4</v>
      </c>
      <c r="G64" s="16">
        <v>4</v>
      </c>
      <c r="H64" s="26">
        <v>3036.5</v>
      </c>
      <c r="I64" s="22">
        <v>2550.1</v>
      </c>
      <c r="J64" s="29">
        <v>2550.1</v>
      </c>
      <c r="K64" s="31">
        <v>128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33">
        <v>43094</v>
      </c>
    </row>
    <row r="65" spans="1:19" s="27" customFormat="1" ht="12.75">
      <c r="A65" s="14">
        <v>9</v>
      </c>
      <c r="B65" s="17" t="s">
        <v>25</v>
      </c>
      <c r="C65" s="17">
        <v>1957</v>
      </c>
      <c r="D65" s="18" t="s">
        <v>64</v>
      </c>
      <c r="E65" s="22" t="s">
        <v>66</v>
      </c>
      <c r="F65" s="16">
        <v>2</v>
      </c>
      <c r="G65" s="16">
        <v>2</v>
      </c>
      <c r="H65" s="26">
        <v>803.32</v>
      </c>
      <c r="I65" s="22">
        <v>662.32</v>
      </c>
      <c r="J65" s="32">
        <v>662.32</v>
      </c>
      <c r="K65" s="31">
        <v>23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33">
        <v>43094</v>
      </c>
    </row>
    <row r="66" spans="1:19" s="27" customFormat="1" ht="12.75">
      <c r="A66" s="14">
        <v>10</v>
      </c>
      <c r="B66" s="17" t="s">
        <v>32</v>
      </c>
      <c r="C66" s="17">
        <v>1984</v>
      </c>
      <c r="D66" s="18" t="s">
        <v>64</v>
      </c>
      <c r="E66" s="22" t="s">
        <v>66</v>
      </c>
      <c r="F66" s="16">
        <v>5</v>
      </c>
      <c r="G66" s="16">
        <v>8</v>
      </c>
      <c r="H66" s="26">
        <v>7305.8</v>
      </c>
      <c r="I66" s="22">
        <v>5403.5</v>
      </c>
      <c r="J66" s="32">
        <v>5403.5</v>
      </c>
      <c r="K66" s="31">
        <v>200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33">
        <v>43094</v>
      </c>
    </row>
    <row r="67" spans="1:19" s="27" customFormat="1" ht="12.75">
      <c r="A67" s="60" t="s">
        <v>36</v>
      </c>
      <c r="B67" s="60"/>
      <c r="C67" s="18"/>
      <c r="D67" s="32"/>
      <c r="E67" s="22"/>
      <c r="F67" s="32"/>
      <c r="G67" s="22"/>
      <c r="H67" s="22">
        <f>SUM(H57:H66)</f>
        <v>35756.31</v>
      </c>
      <c r="I67" s="22">
        <f aca="true" t="shared" si="4" ref="I67:P67">SUM(I57:I66)</f>
        <v>27089.61</v>
      </c>
      <c r="J67" s="22">
        <f t="shared" si="4"/>
        <v>24805</v>
      </c>
      <c r="K67" s="22">
        <f t="shared" si="4"/>
        <v>1137</v>
      </c>
      <c r="L67" s="22">
        <f t="shared" si="4"/>
        <v>0</v>
      </c>
      <c r="M67" s="22">
        <f t="shared" si="4"/>
        <v>0</v>
      </c>
      <c r="N67" s="22">
        <f t="shared" si="4"/>
        <v>0</v>
      </c>
      <c r="O67" s="22">
        <f t="shared" si="4"/>
        <v>0</v>
      </c>
      <c r="P67" s="22">
        <f t="shared" si="4"/>
        <v>0</v>
      </c>
      <c r="Q67" s="22"/>
      <c r="R67" s="22"/>
      <c r="S67" s="17"/>
    </row>
    <row r="68" spans="1:19" ht="15">
      <c r="A68" s="23"/>
      <c r="B68" s="23" t="s">
        <v>67</v>
      </c>
      <c r="C68" s="23"/>
      <c r="D68" s="23"/>
      <c r="E68" s="23"/>
      <c r="F68" s="23"/>
      <c r="G68" s="23"/>
      <c r="H68" s="24">
        <f>H46+H55+H67</f>
        <v>76913.73</v>
      </c>
      <c r="I68" s="24">
        <f>I46+I55+I67</f>
        <v>57725.630000000005</v>
      </c>
      <c r="J68" s="24">
        <f>J46+J55+J67</f>
        <v>47706.72</v>
      </c>
      <c r="K68" s="23"/>
      <c r="L68" s="24">
        <f>L46+L55+L67</f>
        <v>0</v>
      </c>
      <c r="M68" s="24">
        <f>M46+M55+M67</f>
        <v>0</v>
      </c>
      <c r="N68" s="24">
        <f>N46+N55+N67</f>
        <v>0</v>
      </c>
      <c r="O68" s="24">
        <f>O46+O55+O67</f>
        <v>0</v>
      </c>
      <c r="P68" s="24">
        <f>P46+P55+P67</f>
        <v>0</v>
      </c>
      <c r="Q68" s="23"/>
      <c r="R68" s="23"/>
      <c r="S68" s="23"/>
    </row>
  </sheetData>
  <sheetProtection/>
  <mergeCells count="26">
    <mergeCell ref="A55:B55"/>
    <mergeCell ref="A56:S56"/>
    <mergeCell ref="A67:B67"/>
    <mergeCell ref="A12:R12"/>
    <mergeCell ref="O2:S2"/>
    <mergeCell ref="A31:B31"/>
    <mergeCell ref="R13:R14"/>
    <mergeCell ref="E13:E15"/>
    <mergeCell ref="F13:F15"/>
    <mergeCell ref="G13:G15"/>
    <mergeCell ref="B13:B15"/>
    <mergeCell ref="S13:S15"/>
    <mergeCell ref="Q13:Q14"/>
    <mergeCell ref="A13:A15"/>
    <mergeCell ref="K13:K14"/>
    <mergeCell ref="D14:D15"/>
    <mergeCell ref="A17:S17"/>
    <mergeCell ref="A24:S24"/>
    <mergeCell ref="A23:B23"/>
    <mergeCell ref="H13:H14"/>
    <mergeCell ref="I13:J13"/>
    <mergeCell ref="A43:B43"/>
    <mergeCell ref="C13:D13"/>
    <mergeCell ref="L13:P13"/>
    <mergeCell ref="A32:S32"/>
    <mergeCell ref="C14:C1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Настя</cp:lastModifiedBy>
  <cp:lastPrinted>2015-04-21T08:58:26Z</cp:lastPrinted>
  <dcterms:created xsi:type="dcterms:W3CDTF">2013-12-31T06:48:59Z</dcterms:created>
  <dcterms:modified xsi:type="dcterms:W3CDTF">2015-04-21T08:58:49Z</dcterms:modified>
  <cp:category/>
  <cp:version/>
  <cp:contentType/>
  <cp:contentStatus/>
</cp:coreProperties>
</file>