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'Доходы'!$A$1:$F$185</definedName>
    <definedName name="_xlnm.Print_Area" localSheetId="2">'Источники'!$A$1:$F$41</definedName>
    <definedName name="_xlnm.Print_Area" localSheetId="1">'Расходы '!$A$1:$F$824</definedName>
  </definedNames>
  <calcPr fullCalcOnLoad="1"/>
</workbook>
</file>

<file path=xl/sharedStrings.xml><?xml version="1.0" encoding="utf-8"?>
<sst xmlns="http://schemas.openxmlformats.org/spreadsheetml/2006/main" count="1669" uniqueCount="1144">
  <si>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</si>
  <si>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</si>
  <si>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</si>
  <si>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</si>
  <si>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</si>
  <si>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</si>
  <si>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</si>
  <si>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</si>
  <si>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</si>
  <si>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</si>
  <si>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</si>
  <si>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</si>
  <si>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</si>
  <si>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</si>
  <si>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</si>
  <si>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</si>
  <si>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</si>
  <si>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</si>
  <si>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</si>
  <si>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</si>
  <si>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</si>
  <si>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</si>
  <si>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перечисления организациям</t>
  </si>
  <si>
    <t>000 1 05 01011 01 0000 110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</si>
  <si>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</si>
  <si>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</si>
  <si>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</si>
  <si>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</si>
  <si>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</si>
  <si>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</si>
  <si>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</si>
  <si>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</si>
  <si>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</si>
  <si>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</si>
  <si>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</si>
  <si>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</si>
  <si>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</si>
  <si>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</si>
  <si>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</si>
  <si>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</si>
  <si>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</si>
  <si>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</si>
  <si>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</si>
  <si>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</si>
  <si>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</si>
  <si>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</si>
  <si>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</si>
  <si>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</si>
  <si>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</si>
  <si>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</si>
  <si>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</si>
  <si>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Иные межбюджетные трансферты бюджетам бюджетной системы Российской Федерации в рамках непрограммных расходов органов местного самоуправления муниципального образования "Аксайское городское поселение"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</si>
  <si>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</si>
  <si>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городских поселений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</si>
  <si>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</si>
  <si>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</si>
  <si>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951 0113 0712427 000 000</t>
  </si>
  <si>
    <t>951 0113 0712427 244 000</t>
  </si>
  <si>
    <t>951 0113 0712427 244 200</t>
  </si>
  <si>
    <t>951 0113 0712427 244 220</t>
  </si>
  <si>
    <t>951 0113 0712427 244 226</t>
  </si>
  <si>
    <t>951 0113 0712444 000 000</t>
  </si>
  <si>
    <t>951 0113 0712444 242 000</t>
  </si>
  <si>
    <t>951 0113 0712444 242 200</t>
  </si>
  <si>
    <t>951 0113 0712444 242 220</t>
  </si>
  <si>
    <t>951 0113 0712444 242 226</t>
  </si>
  <si>
    <t>951 0113 0910000 000 000</t>
  </si>
  <si>
    <t>951 0113 0912430 000 000</t>
  </si>
  <si>
    <t>951 0113 0912430 244 000</t>
  </si>
  <si>
    <t>951 0113 0912430 244 200</t>
  </si>
  <si>
    <t>951 0113 0912430 244 220</t>
  </si>
  <si>
    <t>951 0113 0912430 244 226</t>
  </si>
  <si>
    <t xml:space="preserve">Расходы по оценке муниципального имущества, признание прав и регулирование отношений по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 </t>
  </si>
  <si>
    <t>Мероприятия по сопровождению программного обеспечения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имуществом"</t>
  </si>
  <si>
    <t xml:space="preserve">Подпрограмма "Развитие информационных технологий" муниципальной программы Аксайского городского поселения "Информационное общество" </t>
  </si>
  <si>
    <t xml:space="preserve"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 в рамках подпрограммы «Развитие информационных технологий» муниципальной программы Аксайского городского поселения «Информационное общество» </t>
  </si>
  <si>
    <t>Прчая закупка товаров, работ и услуг для обеспечения государственных (муниципальных) нужд</t>
  </si>
  <si>
    <t>951 0113 8910000 000 000</t>
  </si>
  <si>
    <t>951 0113 8912442 000 000</t>
  </si>
  <si>
    <t>951 0113 8912442 851 000</t>
  </si>
  <si>
    <t>951 0113 8912442 851 200</t>
  </si>
  <si>
    <t>951 0113 8912442 851 290</t>
  </si>
  <si>
    <t>951 0113 8912442 852 000</t>
  </si>
  <si>
    <t>951 0113 8912442 852 200</t>
  </si>
  <si>
    <t>951 01138912442 852 290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</si>
  <si>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</si>
  <si>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</si>
  <si>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</si>
  <si>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</si>
  <si>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</si>
  <si>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951 0113 9999999 000 000</t>
  </si>
  <si>
    <t>951 0113 9999999 244 000</t>
  </si>
  <si>
    <t>951 0113 9999999 244 200</t>
  </si>
  <si>
    <t>951 0113 9999999 244 290</t>
  </si>
  <si>
    <t>951 0113 9999999 852 000</t>
  </si>
  <si>
    <t>951 0113 9999999 852 200</t>
  </si>
  <si>
    <t>951 0113 9999999 852 290</t>
  </si>
  <si>
    <t>951 0113 9999999 853 000</t>
  </si>
  <si>
    <t>951 0113 9999999 853 200</t>
  </si>
  <si>
    <t>951 0113 9999999 853 290</t>
  </si>
  <si>
    <t>Мероприятия по обеспечению содержания имущества в рамках обеспечения деятельности органов местного самоуправления муниципального образования "Аксайское городское поселение"</t>
  </si>
  <si>
    <t>Уплата налога на имущество организаций и земельного налога</t>
  </si>
  <si>
    <t xml:space="preserve">Исполнение судебных актов по искам к Аксайскому городскому поселению о возмещении вреда, причиненного незаконными действиями (бездействием)  органов местного самоуправления либо их должностных лиц, в рамках непрограммных расходов органов местного самоуправления муниципального образования "Аксайское городское поселение" </t>
  </si>
  <si>
    <t>081 1 16 90050 13 6000 140</t>
  </si>
  <si>
    <t>857 1 16 51040 02 0000 140</t>
  </si>
  <si>
    <t>802 1 16 51040 02 0000 140</t>
  </si>
  <si>
    <t>000 1 16 33050 13 0000 140</t>
  </si>
  <si>
    <t xml:space="preserve">951 0104 8910011 122 000 </t>
  </si>
  <si>
    <t>951 0104 8910011 122 200</t>
  </si>
  <si>
    <t>951 0104 8910011 122 210</t>
  </si>
  <si>
    <t>951 0104 8910011 122 212</t>
  </si>
  <si>
    <t>951 0104 8910011 122 213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</si>
  <si>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</si>
  <si>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</si>
  <si>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</si>
  <si>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</si>
  <si>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</si>
  <si>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</si>
  <si>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</si>
  <si>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</si>
  <si>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</si>
  <si>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</si>
  <si>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Арендная плата за пользование имуществом</t>
  </si>
  <si>
    <t>951 0104 8910019 244 224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</si>
  <si>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</si>
  <si>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</si>
  <si>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</si>
  <si>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</si>
  <si>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</si>
  <si>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Непрограммные расходы</t>
  </si>
  <si>
    <t>951 0104 9990000 000 000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</si>
  <si>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 муниципального образования "Аксайское городское поселение"</t>
  </si>
  <si>
    <t>951 0104 9997239 000 000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</si>
  <si>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</si>
  <si>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</si>
  <si>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</si>
  <si>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</si>
  <si>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</si>
  <si>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Резервные средства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"Аксайского городского поселения"</t>
  </si>
  <si>
    <t>951 0111 9919910 000 000</t>
  </si>
  <si>
    <t>Реаллизация направления расходов органов местного самоуправления муниципального образования "Аксайское городское поселение"</t>
  </si>
  <si>
    <t xml:space="preserve">Уплата прочих налогов, сборов </t>
  </si>
  <si>
    <t>Уплата иных платежей</t>
  </si>
  <si>
    <t>951 0309 0110000 000 000</t>
  </si>
  <si>
    <t>951 0309 0112401 000 000</t>
  </si>
  <si>
    <t>951 0309 0112401 244 000</t>
  </si>
  <si>
    <t>951 0309 0112401 244 300</t>
  </si>
  <si>
    <t>951 0309 0112401 244 310</t>
  </si>
  <si>
    <t>951 0309 0112401 244 340</t>
  </si>
  <si>
    <t>951 0309 0120000 000 000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</si>
  <si>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</si>
  <si>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951 0104 8910019 853 290</t>
  </si>
  <si>
    <t>951 0104 8912442 851 000</t>
  </si>
  <si>
    <t>951 0104 8912442 851 200</t>
  </si>
  <si>
    <t>951 0104 8912442 851 290</t>
  </si>
  <si>
    <t>951 0104 8912442 852 000</t>
  </si>
  <si>
    <t>951 0104 8912442 852 200</t>
  </si>
  <si>
    <t>951 0104 8912442 852 290</t>
  </si>
  <si>
    <t>951 0502 0332406 414 000</t>
  </si>
  <si>
    <t>951 0502 0332406 414 300</t>
  </si>
  <si>
    <t>951 0502 0332406 414 310</t>
  </si>
  <si>
    <t>951 0503 0342409 244 223</t>
  </si>
  <si>
    <t>Расходы по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</si>
  <si>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 xml:space="preserve">951 0503 0422421 000 000 </t>
  </si>
  <si>
    <t>951 0503 0422421 244 000</t>
  </si>
  <si>
    <t>951 0503 0422421 244 200</t>
  </si>
  <si>
    <t>951 0503 0422421 244 220</t>
  </si>
  <si>
    <t>951 0503 0422421 244 226</t>
  </si>
  <si>
    <t>951 0503 0422421 414 300</t>
  </si>
  <si>
    <t>951 0503 0422421 414 000</t>
  </si>
  <si>
    <t>951 0503 0422421 414 310</t>
  </si>
  <si>
    <t>951 0409 0412412 244 226</t>
  </si>
  <si>
    <t>951 0409 0412415 244 200</t>
  </si>
  <si>
    <t>951 0409 0412415 244 220</t>
  </si>
  <si>
    <t>951 0409 0412415 244 226</t>
  </si>
  <si>
    <t>951 0113 0612425 244 226</t>
  </si>
  <si>
    <t>951 0113 0710000 000 000</t>
  </si>
  <si>
    <t>951 0113 0712426 000 000</t>
  </si>
  <si>
    <t>951 0113 0712426 244 000</t>
  </si>
  <si>
    <t>951 0113 0712426 244 200</t>
  </si>
  <si>
    <t>951 0113 0712426 244 220</t>
  </si>
  <si>
    <t>951 0113 0712426 244 226</t>
  </si>
  <si>
    <t>951 0113 0612425 244 222</t>
  </si>
  <si>
    <t>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</si>
  <si>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Расходы по дополнительному профессиональному образованию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 "Развитие муниципального управления и гражданского общества"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</si>
  <si>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"Развитие транспортной системы"</t>
  </si>
  <si>
    <t>951 0409 0417347 000 000</t>
  </si>
  <si>
    <t>951 0409 0417347 244 000</t>
  </si>
  <si>
    <t>951 0409 0417347 244 200</t>
  </si>
  <si>
    <t>951 0409 0417347 244 220</t>
  </si>
  <si>
    <t>951 0409 0417347 244 226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</si>
  <si>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насождений, находящихся в неудовлетварительном состоянии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</si>
  <si>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</si>
  <si>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"Уличное освещение" муниципальной программы Аксайского городского поселения "Развитие транспортной системы"</t>
  </si>
  <si>
    <t>951 0503 0422418 000 000</t>
  </si>
  <si>
    <t>951 0503 0422418 244 000</t>
  </si>
  <si>
    <t>951 0503 0422418 244 200</t>
  </si>
  <si>
    <t>951 0503 0422418 244 220</t>
  </si>
  <si>
    <t>951 0503 0422418 244 223</t>
  </si>
  <si>
    <t>951 0503 0422418 244 225</t>
  </si>
  <si>
    <t>951 0503 0422419 000 000</t>
  </si>
  <si>
    <t>951 0503 0422419 244 000</t>
  </si>
  <si>
    <t>951 0503 0422419 244 200</t>
  </si>
  <si>
    <t>951 0503 0422419 244 220</t>
  </si>
  <si>
    <t>951 0503 0422419 244 225</t>
  </si>
  <si>
    <t>951 0505 0000000 000 000</t>
  </si>
  <si>
    <t>951 0505 0340000 000 000</t>
  </si>
  <si>
    <t>951 0505 0340059 111 000</t>
  </si>
  <si>
    <t>951 0505 0340059 111 200</t>
  </si>
  <si>
    <t>951 0505 0340059 111 210</t>
  </si>
  <si>
    <t>951 0505 0340059 111 211</t>
  </si>
  <si>
    <t>951 0505 0340059 111 213</t>
  </si>
  <si>
    <t>951 0505 0340059 112 000</t>
  </si>
  <si>
    <t>951 0505 0340059 112 200</t>
  </si>
  <si>
    <t>951 0505 0340059 112 210</t>
  </si>
  <si>
    <t>Расходы на содержание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</si>
  <si>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Расходы на ремонт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</si>
  <si>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Другие вопросы в области жилищно-коммунального хозяйства</t>
  </si>
  <si>
    <t>Иные выплаты персоналу казенных учреждений, за исключение фонда оплаты труда</t>
  </si>
  <si>
    <t>951 0505 0340059 112 212</t>
  </si>
  <si>
    <t>951 0505 0340059 242 000</t>
  </si>
  <si>
    <t>951 0505 0340059 242 200</t>
  </si>
  <si>
    <t>951 0505 0340059 242 220</t>
  </si>
  <si>
    <t>951 0505 0340059 242 221</t>
  </si>
  <si>
    <t>951 0505 0340059 242 225</t>
  </si>
  <si>
    <t>951 0505 0340059 242 226</t>
  </si>
  <si>
    <t>951 0505 0340059 242 300</t>
  </si>
  <si>
    <t>951 0505 0340059 242 310</t>
  </si>
  <si>
    <t>951 0505 0340059 242 340</t>
  </si>
  <si>
    <t>951 0505 0340059 244 000</t>
  </si>
  <si>
    <t>951 0505 0340059 244 200</t>
  </si>
  <si>
    <t>951 0505 0340059 244 220</t>
  </si>
  <si>
    <t>951 0505 0340059 244 221</t>
  </si>
  <si>
    <t>951 0505 0340059 244 222</t>
  </si>
  <si>
    <t>951 0505 0340059 244 223</t>
  </si>
  <si>
    <t>951 0505 0340059 244 225</t>
  </si>
  <si>
    <t>951 0505 0340059 244 226</t>
  </si>
  <si>
    <t>951 05050340059 244 300</t>
  </si>
  <si>
    <t>951 0505 0340059 244 310</t>
  </si>
  <si>
    <t>951 0505 0340059 244 340</t>
  </si>
  <si>
    <t>951 0505 0340059 852 000</t>
  </si>
  <si>
    <t>951 0505 0340059 852 200</t>
  </si>
  <si>
    <t>951 0505 0340059 852 290</t>
  </si>
  <si>
    <t>951 0801 0220000 000 000</t>
  </si>
  <si>
    <t>951 0801 0220059 611 000</t>
  </si>
  <si>
    <t>951 0801 0220059 611 200</t>
  </si>
  <si>
    <t>951 0801 0220059 611 240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</si>
  <si>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</si>
  <si>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Расходы </t>
  </si>
  <si>
    <t>Безвозмездные перечисления</t>
  </si>
  <si>
    <t>951 0801 0220059 611 241</t>
  </si>
  <si>
    <t>951 0801 0222435 000 000</t>
  </si>
  <si>
    <t>951 0801 0222435 612 000</t>
  </si>
  <si>
    <t>951 0801 0222435 612 200</t>
  </si>
  <si>
    <t>951 0801 0222435 612 240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</si>
  <si>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</si>
  <si>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</si>
  <si>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951 0409 0412413 244 200</t>
  </si>
  <si>
    <t>951 0409 0412413 244 220</t>
  </si>
  <si>
    <t>951  0409 0412413 244 225</t>
  </si>
  <si>
    <t>951 0409 0412414 000 000</t>
  </si>
  <si>
    <t>951 0409 0412414 244 000</t>
  </si>
  <si>
    <t>951 0409 0412414 244 200</t>
  </si>
  <si>
    <t>951 0409 0412414 244 220</t>
  </si>
  <si>
    <t>951 0409 0412414 244 226</t>
  </si>
  <si>
    <t>951 0409 0412417 000 000</t>
  </si>
  <si>
    <t>951 0409 0412417 244 000</t>
  </si>
  <si>
    <t>951 0409 0412417 244 200</t>
  </si>
  <si>
    <t>951 0409 0412417 244 220</t>
  </si>
  <si>
    <t>951 0409 0412417 244 226</t>
  </si>
  <si>
    <t>951 0409 0412417 414 000</t>
  </si>
  <si>
    <t>951 0409 0412417 414 300</t>
  </si>
  <si>
    <t>951 0409 0412417 414 310</t>
  </si>
  <si>
    <t>951 0409 0412748 000 000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</si>
  <si>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</si>
  <si>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</si>
  <si>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и объекты капитального строительства государственной (муниципальной) собственности</t>
  </si>
  <si>
    <t>Посткупление нефинансовых активов</t>
  </si>
  <si>
    <t>Софинансирование расходов на строительство и реконструкцию муниципальных объектов транспортной инфрасттруктуры объектов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</si>
  <si>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951 0409 0412748 414 000</t>
  </si>
  <si>
    <t>951 0409 0412748 414 300</t>
  </si>
  <si>
    <t>951 0409 0412748 414 310</t>
  </si>
  <si>
    <t>951 0409 0412751 000 000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</si>
  <si>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</si>
  <si>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951 0409 0412751 244 000</t>
  </si>
  <si>
    <t>951 0409 0412751 244 200</t>
  </si>
  <si>
    <t>951 0409 0412751 244 220</t>
  </si>
  <si>
    <t>951 0409 0412751 244 225</t>
  </si>
  <si>
    <t>951 0409 0417348 000 000</t>
  </si>
  <si>
    <t>951 0409 0417348 414 000</t>
  </si>
  <si>
    <t>951 0409 0417348 414 300</t>
  </si>
  <si>
    <t>951 0409 0417348 414 310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</si>
  <si>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</si>
  <si>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</si>
  <si>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</si>
  <si>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</si>
  <si>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</si>
  <si>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строительство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</si>
  <si>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в объекты капитального строительства государственной (муниципальной) собственности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</si>
  <si>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посиления"</t>
  </si>
  <si>
    <t>Расходы по совершенствованию системы обеспечения градостроительной деятельности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</si>
  <si>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Мероприятия по архитектуре и градостроительству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</si>
  <si>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951 0412 1112432 244 220</t>
  </si>
  <si>
    <t>951 0412 1112432 244 226</t>
  </si>
  <si>
    <t>951 0501 0310000 000 000</t>
  </si>
  <si>
    <t>951 0501 0312701 000 000</t>
  </si>
  <si>
    <t>951 0501 0312701 810 000</t>
  </si>
  <si>
    <t>951 0501 0312701 810 200</t>
  </si>
  <si>
    <t>951 0501 0312701 810 240</t>
  </si>
  <si>
    <t>951 0501 0312701 810 242</t>
  </si>
  <si>
    <t>Подпрограмма "Капитальный ремонт многоквартирных домов и создание условий управления многоквартирными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</si>
  <si>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Субсидия 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конструктивного капитального ремонта многоквартирных домов в рамках подпрограммы  «Капитальный ремонт многоквартирных домов и создание условий управления многоквартирными домами»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</si>
  <si>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951 0501 0312718 000 000</t>
  </si>
  <si>
    <t>951 0501 0312718 810 000</t>
  </si>
  <si>
    <t>951 0501 0312718 810 200</t>
  </si>
  <si>
    <t>951 0501 0312718 810 240</t>
  </si>
  <si>
    <t>951 0501 0312718 810 242</t>
  </si>
  <si>
    <t>951 0501 0317318 000 000</t>
  </si>
  <si>
    <t>951 0501 0317318 810 000</t>
  </si>
  <si>
    <t>951 0501 0317318 810 200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</si>
  <si>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</si>
  <si>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</si>
  <si>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</si>
  <si>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</si>
  <si>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</si>
  <si>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</si>
  <si>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</si>
  <si>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</si>
  <si>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</si>
  <si>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</si>
  <si>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</si>
  <si>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</si>
  <si>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</si>
  <si>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</si>
  <si>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</si>
  <si>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</si>
  <si>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</si>
  <si>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</si>
  <si>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</si>
  <si>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</si>
  <si>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</si>
  <si>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</si>
  <si>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</si>
  <si>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</si>
  <si>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</si>
  <si>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</si>
  <si>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</si>
  <si>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</si>
  <si>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</si>
  <si>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</si>
  <si>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</si>
  <si>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</si>
  <si>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</si>
  <si>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</si>
  <si>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>чая закупка товаров, работ и услуг для обеспечения государственных (муниципальных) нужд</t>
  </si>
  <si>
    <t>951 0501 0332408 000 000</t>
  </si>
  <si>
    <t>951 0501 0332408 242 000</t>
  </si>
  <si>
    <t>951 0501 0332408 242 200</t>
  </si>
  <si>
    <t>951 0501 0332408 242 220</t>
  </si>
  <si>
    <t>951 0501 0332408 242 226</t>
  </si>
  <si>
    <t>951 0501 0332440 000 000</t>
  </si>
  <si>
    <t>951 0501 0332440 243 000</t>
  </si>
  <si>
    <t>951 0501 0332440 243 200</t>
  </si>
  <si>
    <t>951 0501 0332440 243 220</t>
  </si>
  <si>
    <t>951 0501 0332440 243 225</t>
  </si>
  <si>
    <t>951 0502 0330000 000 000</t>
  </si>
  <si>
    <t>951 0502 0332406 000 000</t>
  </si>
  <si>
    <t>Мероприятия посопровождению программного обеспечения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</si>
  <si>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Расходы на капитальный ремонт  муниципального жилищного фонда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</si>
  <si>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</si>
  <si>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Мероприятия по содержанию, строительству, реконструкции, капитальному ремонту объектов коммунального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</si>
  <si>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951 0502 0332406 243 000</t>
  </si>
  <si>
    <t>951 0502 0332406 243 200</t>
  </si>
  <si>
    <t>951 0502 0332406 243 220</t>
  </si>
  <si>
    <t>951 0502 0332406 243 225</t>
  </si>
  <si>
    <t>951 0502 0332406 244 000</t>
  </si>
  <si>
    <t>951 0502 0332406 244 200</t>
  </si>
  <si>
    <t>951 0502 0332406 244 220</t>
  </si>
  <si>
    <t>951 0502 0332406 244 225</t>
  </si>
  <si>
    <t>951 0502 0332406 244 226</t>
  </si>
  <si>
    <t>951 0502 0332442 000 000</t>
  </si>
  <si>
    <t>951 0502 0332442 852 000</t>
  </si>
  <si>
    <t>951 0502 0332442 852 200</t>
  </si>
  <si>
    <t>951 0502 0332442 852 290</t>
  </si>
  <si>
    <t>951 0502 0332720 000 000</t>
  </si>
  <si>
    <t>951 0502 0332720 244 000</t>
  </si>
  <si>
    <t>951 0502 0332720 244 200</t>
  </si>
  <si>
    <t>951 0502 0332720 244 220</t>
  </si>
  <si>
    <t>951 0502 0332720 244 226</t>
  </si>
  <si>
    <t>Закупка товаров, работ, услуг в целях капитального ремонта государственного (муниципального) имущества</t>
  </si>
  <si>
    <t xml:space="preserve"> Мероприятия по обеспечению содержания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</si>
  <si>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Уплата прочих налогов, сборов</t>
  </si>
  <si>
    <t xml:space="preserve">Прочие расходы                                         </t>
  </si>
  <si>
    <t>Софинансирование расходов на разработку проектно-сменой документации на строительство, реконструкцию и капитальный ремонт объектов водопроводно-канализационного хозяйства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</si>
  <si>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951 0502 0332720 414 000</t>
  </si>
  <si>
    <t>951 0502 0332720 414 300</t>
  </si>
  <si>
    <t>951 0502 0332720 414 310</t>
  </si>
  <si>
    <t>951 0502 0332766 000 000</t>
  </si>
  <si>
    <t>951 0502 0332766 810 000</t>
  </si>
  <si>
    <t>951 0502 0332766 810 200</t>
  </si>
  <si>
    <t>951 0502 0332766 810 240</t>
  </si>
  <si>
    <t>951 0502 0332766 810 242</t>
  </si>
  <si>
    <t>951 0502 0339999 000 000</t>
  </si>
  <si>
    <t>951 0502 0339999 244 000</t>
  </si>
  <si>
    <t>951 0502 0339999 244 200</t>
  </si>
  <si>
    <t>951 0502 0339999 244 220</t>
  </si>
  <si>
    <t>951 0502 0339999 244 226</t>
  </si>
  <si>
    <t>951 0502 0340000 000 000</t>
  </si>
  <si>
    <t>Бюджетные инвестиции в объекты капиального строительства государственной (муниципальной) собственности</t>
  </si>
  <si>
    <t>Субсидия на возмещение предприятиям жилищно-коммунального хозяйства части платы граждан за коммунальные услуги(софинансирование расходов)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</si>
  <si>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</si>
  <si>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</si>
  <si>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</si>
  <si>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</si>
  <si>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t>951 0409 0412416 244 000</t>
  </si>
  <si>
    <t>951 0409 0412416 244 200</t>
  </si>
  <si>
    <t>951 0409 0412416 244 220</t>
  </si>
  <si>
    <t>951 0409 0412416 244 226</t>
  </si>
  <si>
    <t>951 0502 0337366 000 000</t>
  </si>
  <si>
    <t>951 0502 0337366 810 00</t>
  </si>
  <si>
    <t xml:space="preserve">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</si>
  <si>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951 0502 0342411 244 000</t>
  </si>
  <si>
    <t>951 0502 0342411 244 300</t>
  </si>
  <si>
    <t>951 0502 0342411 244 310</t>
  </si>
  <si>
    <t>951 0502 0342702 000 000</t>
  </si>
  <si>
    <t>951 0502 0342702 810 200</t>
  </si>
  <si>
    <t>951 0502 0342702 810 000</t>
  </si>
  <si>
    <t>951 0502 0342702 810 240</t>
  </si>
  <si>
    <t>951 0502 0342702 810 242</t>
  </si>
  <si>
    <t>951 0502 1010000 000 000</t>
  </si>
  <si>
    <t>951 0502 1012446 000 000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</si>
  <si>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 на 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</si>
  <si>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</si>
  <si>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Расходы на разработку схем теплоснабжения в рамках подпрограммы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</si>
  <si>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951 0502 1012446 244 000</t>
  </si>
  <si>
    <t>951 0502 1012446 244 200</t>
  </si>
  <si>
    <t>951 0502 1012446 244 220</t>
  </si>
  <si>
    <t>951 0502 1012446 244 226</t>
  </si>
  <si>
    <t>951 0503 0000000 000 000</t>
  </si>
  <si>
    <t>951 0503 0340000 000 000</t>
  </si>
  <si>
    <t>951 0503 0342409 000 000</t>
  </si>
  <si>
    <t>951 0503 0342409 244 000</t>
  </si>
  <si>
    <t>951 0503 0342409 244 200</t>
  </si>
  <si>
    <t>951 0503 0342409 244 220</t>
  </si>
  <si>
    <t>951 0503 0342409 244 225</t>
  </si>
  <si>
    <t>951 0503 0342409 244 226</t>
  </si>
  <si>
    <t>951 0503 0340409 244 300</t>
  </si>
  <si>
    <t>951 0503 0342409 244 310</t>
  </si>
  <si>
    <t>951 0503 0342409 244 340</t>
  </si>
  <si>
    <t>951 0503 0342409 414 000</t>
  </si>
  <si>
    <t>951 0503 0342409 414 300</t>
  </si>
  <si>
    <t>951 0503 0342409 414 310</t>
  </si>
  <si>
    <t>Благоустройство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</si>
  <si>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</si>
  <si>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Мероприятия по благоустройству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</si>
  <si>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951 0503 0342410 000 000</t>
  </si>
  <si>
    <t>951 0503 0342410 244 000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</si>
  <si>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</si>
  <si>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</si>
  <si>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</si>
  <si>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</si>
  <si>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</si>
  <si>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</si>
  <si>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</si>
  <si>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</si>
  <si>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</si>
  <si>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</si>
  <si>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</si>
  <si>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</si>
  <si>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</si>
  <si>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</si>
  <si>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</si>
  <si>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</si>
  <si>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</si>
  <si>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</si>
  <si>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</si>
  <si>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</si>
  <si>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</si>
  <si>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</si>
  <si>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951 0801 7950600 997 000</t>
  </si>
  <si>
    <t>951 0801 7950600 997 200</t>
  </si>
  <si>
    <t>951 0801 7950600 997 220</t>
  </si>
  <si>
    <t>951 0801 7950600 997 226</t>
  </si>
  <si>
    <t>Массовый спорт</t>
  </si>
  <si>
    <t>Межбюджетные трансферты общего характера бюджетам субъектам Российской Федерации и муниципальных образований</t>
  </si>
  <si>
    <t>Прочие межбюджетные трансферты общего характера</t>
  </si>
  <si>
    <t>951 1403 0000000 000 000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</si>
  <si>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</si>
  <si>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</si>
  <si>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</si>
  <si>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</si>
  <si>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</si>
  <si>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</si>
  <si>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</si>
  <si>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</si>
  <si>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</si>
  <si>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</si>
  <si>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</si>
  <si>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</si>
  <si>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</si>
  <si>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</si>
  <si>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Субсидии бюджетным учреждениям на иные цели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</si>
  <si>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</si>
  <si>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</si>
  <si>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</si>
  <si>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</si>
  <si>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</si>
  <si>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</si>
  <si>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</si>
  <si>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</si>
  <si>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951 0104 0610000 000 000</t>
  </si>
  <si>
    <t>951 0104 0612425 000 000</t>
  </si>
  <si>
    <t>951 0104 0612425 122 000</t>
  </si>
  <si>
    <t>951 0104 0612425 122 200</t>
  </si>
  <si>
    <t>951 0104 0612425 122 220</t>
  </si>
  <si>
    <t>951 0104 0612425 122 222</t>
  </si>
  <si>
    <t>951 0104 0612425 122 226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</si>
  <si>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</si>
  <si>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951 0104 8910011 122 222</t>
  </si>
  <si>
    <t>951 0104 8910011 122 226</t>
  </si>
  <si>
    <t>951 0104 8910011 122 220</t>
  </si>
  <si>
    <t>951 0104 8910019 244 310</t>
  </si>
  <si>
    <t>951 0309 0132403 244 300</t>
  </si>
  <si>
    <t>951 0309 0132403 244 310</t>
  </si>
  <si>
    <t>951 0309 0132403 244 340</t>
  </si>
  <si>
    <t>951 0314 0822447 000 000</t>
  </si>
  <si>
    <t>951 0314 0822447 244 000</t>
  </si>
  <si>
    <t>951 0314 0822447 244 300</t>
  </si>
  <si>
    <t>951 0314 0822447 244 310</t>
  </si>
  <si>
    <t>951 0314 0822447 244 340</t>
  </si>
  <si>
    <t>Организационные, информационные мероприятия по профилактике экстремизма и терроризма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противодействия преступности"</t>
  </si>
  <si>
    <t>951 0409 0418503 000 000</t>
  </si>
  <si>
    <t>951 0409 0418503 540 000</t>
  </si>
  <si>
    <t>951 0409 0418503 540 200</t>
  </si>
  <si>
    <t>951 0409 0418503 540 250</t>
  </si>
  <si>
    <t>951 0409 0418503 540 251</t>
  </si>
  <si>
    <t>Расходы на предоставление межбюджетных трансфертов на исполнение переданных полномочий бюджету Аксайского района по организации разработки проектной документации автомобильной дороги в рамках подпрограммы "Дорожное хозяйство" муниципальной программы Аксайского городского поселения "Развитие транспортной системы"</t>
  </si>
  <si>
    <t>951 0503 0422420 000 000</t>
  </si>
  <si>
    <t>951 0503 0422420 244 000</t>
  </si>
  <si>
    <t>951 0503 0422420 244 200</t>
  </si>
  <si>
    <t>951 0503 0422420 244 220</t>
  </si>
  <si>
    <t>951 0503 0422420 244 226</t>
  </si>
  <si>
    <t>Расходы на разработку проектно-сметной документации по капитальному ремонту,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</si>
  <si>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951 0700 0000000 000 000</t>
  </si>
  <si>
    <t>951 0705 0000000 000 000</t>
  </si>
  <si>
    <t>951 0705 0610000 000 000</t>
  </si>
  <si>
    <t>Образование</t>
  </si>
  <si>
    <t>Профессиональная подготовка, переподготовка и повышение квалификации</t>
  </si>
  <si>
    <t>951 0705 0612425 000 000</t>
  </si>
  <si>
    <t>951 0705 0612425 244 000</t>
  </si>
  <si>
    <t>951 0705 0612425 244 200</t>
  </si>
  <si>
    <t>951 0705 0612425 244 220</t>
  </si>
  <si>
    <t>951 0705 0612425 244 226</t>
  </si>
  <si>
    <t>951 0804 0000000 000 000</t>
  </si>
  <si>
    <t>951 0804 0212433 244 300</t>
  </si>
  <si>
    <t>951 0804 0212433 244 310</t>
  </si>
  <si>
    <t>Поступления нефинансовых активов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</si>
  <si>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</si>
  <si>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</si>
  <si>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</si>
  <si>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</si>
  <si>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</si>
  <si>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</si>
  <si>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</si>
  <si>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</si>
  <si>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</si>
  <si>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</si>
  <si>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Имущественный взнос "Ростовскому областному фонду содействия капитальному ремонту" на обеспечение мероприятий по капитальному ремонту многоквартирных домов(софинансирование) в рамках подпрограммы "Капитальный ремонт многоквартирных домов и создание условий управления многоквартирными домами 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</si>
  <si>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951 0501 0312827 000 000</t>
  </si>
  <si>
    <t>Субсидии некоммерческим организациям(за исключением государственных(муницитпальных)учреждений)</t>
  </si>
  <si>
    <t>951 0501 0312827 630 000</t>
  </si>
  <si>
    <t>951 0501 0312827 630 200</t>
  </si>
  <si>
    <t>951 0501 0312827 630 240</t>
  </si>
  <si>
    <t>951 0501 0312827 630 242</t>
  </si>
  <si>
    <t>Мероприятия по установке и содержанию указателей с наименованием улиц и номерами домов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</si>
  <si>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951 0503 0342448 000 000</t>
  </si>
  <si>
    <t>951 0503 0342448 244 000</t>
  </si>
  <si>
    <t>951 0503 0342448 244 300</t>
  </si>
  <si>
    <t>951 0503 0342448 244 310</t>
  </si>
  <si>
    <t>Расходы на приобретение, установку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</si>
  <si>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951 0409 0412415 000 000</t>
  </si>
  <si>
    <t>951 0409 0412415 244 000</t>
  </si>
  <si>
    <t>951 0409 0412415 244 300</t>
  </si>
  <si>
    <t>951 0409 0412415 244 310</t>
  </si>
  <si>
    <t>Общегосударственные вопросы</t>
  </si>
  <si>
    <t>951 0100 0000000 000 000</t>
  </si>
  <si>
    <t>951 0801 0222435 612 241</t>
  </si>
  <si>
    <t>951 0801 1210000 000 000</t>
  </si>
  <si>
    <t>951 0801 1210059 611 000</t>
  </si>
  <si>
    <t>951 0801 1210059 611 200</t>
  </si>
  <si>
    <t>951 0801 1210059 611 240</t>
  </si>
  <si>
    <t>951 0801 1210059 611 241</t>
  </si>
  <si>
    <t>951 0804 0210000 000 000</t>
  </si>
  <si>
    <t>951 0804 0212433 000 000</t>
  </si>
  <si>
    <t>951 0804 0212433 244 000</t>
  </si>
  <si>
    <t>951 0804 0212433 244 200</t>
  </si>
  <si>
    <t>951 0804 0212433 244 220</t>
  </si>
  <si>
    <t>951 0804 0212433 244 225</t>
  </si>
  <si>
    <t>Безвозмездные перечисления государственным и муниципальным организациям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</si>
  <si>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</si>
  <si>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>Подпрограмма "Формирование патриотизма в молодежной среде" муниципальной программы Аксайского городского поселения "Молодеж Аксая"</t>
  </si>
  <si>
    <t>Другие вопросы в области культуры, кинемотографии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</si>
  <si>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</si>
  <si>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>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</si>
  <si>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951 0804 0212433 244 226</t>
  </si>
  <si>
    <t>951 1000 0000000 000 000</t>
  </si>
  <si>
    <t>951 1001 0000000 000 000</t>
  </si>
  <si>
    <t>951 1001 9990000 000 000</t>
  </si>
  <si>
    <t>951 1001 9999904 000 000</t>
  </si>
  <si>
    <t>951 1001 9999904 312 000</t>
  </si>
  <si>
    <t>951 1001 9999904 312 200</t>
  </si>
  <si>
    <t>951 1001 9999904 312 260</t>
  </si>
  <si>
    <t>951 1001 9999904 312 263</t>
  </si>
  <si>
    <t>951 1003 0000000 000 000</t>
  </si>
  <si>
    <t>951 1003 0320000 000 000</t>
  </si>
  <si>
    <t>951 1003 0322716 000 000</t>
  </si>
  <si>
    <t>951 1003 0322716 322 000</t>
  </si>
  <si>
    <t>951 1003 0322716 322 200</t>
  </si>
  <si>
    <t>951 1003 032716 322 260</t>
  </si>
  <si>
    <t>951 1003 0322716 322 262</t>
  </si>
  <si>
    <t>Социальная политика</t>
  </si>
  <si>
    <t>Пенсионное обеспечение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</si>
  <si>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</si>
  <si>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</si>
  <si>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</si>
  <si>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</si>
  <si>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</si>
  <si>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Расходы на ремонт автомобильных дорог общего пользования местного значения 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</si>
  <si>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951 0409 1320000 000 000</t>
  </si>
  <si>
    <t>Подпрограмма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</si>
  <si>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951 0409 1322438 000 000</t>
  </si>
  <si>
    <t>951 0409 1322438 244 000</t>
  </si>
  <si>
    <t>951 0409 1322438 244 300</t>
  </si>
  <si>
    <t>951 0409 1322438 244 310</t>
  </si>
  <si>
    <t>951 0412 1110000 000 000</t>
  </si>
  <si>
    <t>951 0412 1112431 000 000</t>
  </si>
  <si>
    <t>951 0412 1112431 242 000</t>
  </si>
  <si>
    <t>951 0412 1112431 242 200</t>
  </si>
  <si>
    <t>951 0412 111 2431 242 220</t>
  </si>
  <si>
    <t>951 0412 1112431 242 226</t>
  </si>
  <si>
    <t>951 0412 1112432 000 000</t>
  </si>
  <si>
    <t>951 0412 1112432 244 000</t>
  </si>
  <si>
    <t>951 0412 1112432 244 200</t>
  </si>
  <si>
    <t>Мероприятия по социальной интеграции в общество в рамках подпрограммы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</si>
  <si>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</si>
  <si>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</si>
  <si>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</si>
  <si>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</si>
  <si>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</si>
  <si>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</si>
  <si>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951 0801 0000000 000 000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</si>
  <si>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</si>
  <si>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</si>
  <si>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</si>
  <si>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</si>
  <si>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</si>
  <si>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</si>
  <si>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</si>
  <si>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</si>
  <si>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</si>
  <si>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</si>
  <si>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</si>
  <si>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</si>
  <si>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Субсидия управляющим организациям,товариществам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"Капитальный ремонт многоквартирных домов и создание условий управления многовкартирными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</si>
  <si>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951 0501 0317318 810 240</t>
  </si>
  <si>
    <t>951 0501 0317318 810 242</t>
  </si>
  <si>
    <t>951 0501 0320000 000 000</t>
  </si>
  <si>
    <t>Программа "Переселение граждан из жилищного фонда, признанного непригодным для проживание,аварийным и подлежащим сносу" муниципальной программы Аксайского городского поселения "Обеспечение качественными жтлтщно-комммунальными услугима и благоустройство территории Аксайского городского поселения"</t>
  </si>
  <si>
    <t>951 0501 0329502 000 000</t>
  </si>
  <si>
    <t>951 0501 0329502 412 000</t>
  </si>
  <si>
    <t>951 0501 0329502 412 300</t>
  </si>
  <si>
    <t>951 0501 0329502 412 310</t>
  </si>
  <si>
    <t>951 0501 0329502 414 000</t>
  </si>
  <si>
    <t>951 0501 0329502 414 300</t>
  </si>
  <si>
    <t>951 0501 0329502 414 310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</si>
  <si>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</si>
  <si>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</si>
  <si>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951 0501 0329602 000 000</t>
  </si>
  <si>
    <t>951 0501 0329602 412 000</t>
  </si>
  <si>
    <t>951 0501 0329602 412 300</t>
  </si>
  <si>
    <t>951 0501 0329602 412 310</t>
  </si>
  <si>
    <t>951 0501 0329602 414 000</t>
  </si>
  <si>
    <t>951 0501 0329602 414 300</t>
  </si>
  <si>
    <t>951 0501 0329602 414 310</t>
  </si>
  <si>
    <t>951 0501 0330000 000 000</t>
  </si>
  <si>
    <t>951 0501 0332404 000 000</t>
  </si>
  <si>
    <t>951 0501 0332404 244 000</t>
  </si>
  <si>
    <t>951 0501 0332404 244 200</t>
  </si>
  <si>
    <t>951 0501 0332404 244 220</t>
  </si>
  <si>
    <t>951 0501 0332404 244 223</t>
  </si>
  <si>
    <t xml:space="preserve">Расходы на обеспечение мероприятий по переселению граждан из аварийного жилищного фонда на 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</si>
  <si>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</si>
  <si>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>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</si>
  <si>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</si>
  <si>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</si>
  <si>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951 1 17 01050 13 0000 180</t>
  </si>
  <si>
    <t>000 1 17 01050 13 0000 180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</si>
  <si>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</si>
  <si>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</si>
  <si>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</si>
  <si>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</si>
  <si>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</si>
  <si>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</si>
  <si>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</si>
  <si>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</si>
  <si>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>Культура, кинемотография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</si>
  <si>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</si>
  <si>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</si>
  <si>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</si>
  <si>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</si>
  <si>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</si>
  <si>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</si>
  <si>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</si>
  <si>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</si>
  <si>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</si>
  <si>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</si>
  <si>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</si>
  <si>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</si>
  <si>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</si>
  <si>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</si>
  <si>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</si>
  <si>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</si>
  <si>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</si>
  <si>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</si>
  <si>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</si>
  <si>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</si>
  <si>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</si>
  <si>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</si>
  <si>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</si>
  <si>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</si>
  <si>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</si>
  <si>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</si>
  <si>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</si>
  <si>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</si>
  <si>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</si>
  <si>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</si>
  <si>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</si>
  <si>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</si>
  <si>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</si>
  <si>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</si>
  <si>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</si>
  <si>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</si>
  <si>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</si>
  <si>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</si>
  <si>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</si>
  <si>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</si>
  <si>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</si>
  <si>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</si>
  <si>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</si>
  <si>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</si>
  <si>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</si>
  <si>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</si>
  <si>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</si>
  <si>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</si>
  <si>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</si>
  <si>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</si>
  <si>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</si>
  <si>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</si>
  <si>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</si>
  <si>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</si>
  <si>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</si>
  <si>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</si>
  <si>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</si>
  <si>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</si>
  <si>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</si>
  <si>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</si>
  <si>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Реализация направления расходов в рамках подпрограммы «Развитие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</si>
  <si>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951 0502 0342411 000 000</t>
  </si>
  <si>
    <t>951 0502 0337366 810 200</t>
  </si>
  <si>
    <t>951 0502 0337366 810 240</t>
  </si>
  <si>
    <t>951 0502 0337366 810 242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</si>
  <si>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</si>
  <si>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</si>
  <si>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</si>
  <si>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</si>
  <si>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</si>
  <si>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</si>
  <si>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</si>
  <si>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</si>
  <si>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Работы услуги по содержанию имущества</t>
  </si>
  <si>
    <t>951 1400 0000000 000 000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</si>
  <si>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</si>
  <si>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</si>
  <si>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</si>
  <si>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</si>
  <si>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</si>
  <si>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</si>
  <si>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</si>
  <si>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951 0309 7950800 997 340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</si>
  <si>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</si>
  <si>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</si>
  <si>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</si>
  <si>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951 0309 0122402 000 000</t>
  </si>
  <si>
    <t>951 0309 0122402 244 000</t>
  </si>
  <si>
    <t>951 0309 0122402 244 200</t>
  </si>
  <si>
    <t>951 0309 0122402 244 220</t>
  </si>
  <si>
    <t>951 0309 0122402 244 226</t>
  </si>
  <si>
    <t>951 0309 0122402 244 300</t>
  </si>
  <si>
    <t>951 0309 0122402 244 310</t>
  </si>
  <si>
    <t>951 0309 0122402 244 340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</si>
  <si>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</si>
  <si>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951 0309 0128502 000 000</t>
  </si>
  <si>
    <t>951 0309 0128502 540 000</t>
  </si>
  <si>
    <t>951 0309 0128502 540 200</t>
  </si>
  <si>
    <t>951 0309 0128502 540 250</t>
  </si>
  <si>
    <t>951 0309 0128502 540 251</t>
  </si>
  <si>
    <t>951 0309 0130000 000 000</t>
  </si>
  <si>
    <t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</si>
  <si>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"Обеспечение безопасности на воде муниципальной программы Аксайского городского поселения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</si>
  <si>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951 0309 0132403 000 000</t>
  </si>
  <si>
    <t>951 0309 0132403 244 000</t>
  </si>
  <si>
    <t>951 0309 0132403 244 200</t>
  </si>
  <si>
    <t>951 0309 0132403 244 220</t>
  </si>
  <si>
    <t>951 0314 0822445 244 226</t>
  </si>
  <si>
    <t>951 0309 0132403 244 225</t>
  </si>
  <si>
    <t>951 0314 0000000 000 000</t>
  </si>
  <si>
    <t>951 0314 0820000 000 000</t>
  </si>
  <si>
    <t>951 0314 0822445 000 000</t>
  </si>
  <si>
    <t>951 0314 0822445 244 000</t>
  </si>
  <si>
    <t>951 0314 0822445 244 200</t>
  </si>
  <si>
    <t>951 0314 0822445 244 220</t>
  </si>
  <si>
    <t xml:space="preserve">Мероприятия по обеспечению безопасности на воде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</si>
  <si>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Программа "Профилактика экстремизма и терроризма"</t>
  </si>
  <si>
    <t xml:space="preserve">Мероприятия по обеспечению общественного порядка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</si>
  <si>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951 0409 0340000 000 000</t>
  </si>
  <si>
    <t>Подпрограмма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</si>
  <si>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951 0409 0342705 000 000</t>
  </si>
  <si>
    <t>951 0409 0342705 810 000</t>
  </si>
  <si>
    <t>951 0409 0342705 810 200</t>
  </si>
  <si>
    <t>951 0409 0342705 810 240</t>
  </si>
  <si>
    <t>951 0409 0342705 810 242</t>
  </si>
  <si>
    <t>951 0409 0410000 000 000</t>
  </si>
  <si>
    <t>951 0409 0412412 000 000</t>
  </si>
  <si>
    <t>951 0409 0412412 244 000</t>
  </si>
  <si>
    <t>951 0409 0412412 244 200</t>
  </si>
  <si>
    <t>951 0409 0412412 244 220</t>
  </si>
  <si>
    <t>951 0409 0412412 244 225</t>
  </si>
  <si>
    <t>951 0409 0412413 000 000</t>
  </si>
  <si>
    <t>951 0409 0412413 244 000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</si>
  <si>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</si>
  <si>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</si>
  <si>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</si>
  <si>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</si>
  <si>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</si>
  <si>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</si>
  <si>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951 0412 3380000 997 000</t>
  </si>
  <si>
    <t>951 0412 3380000 997 200</t>
  </si>
  <si>
    <t>951 0412 3380000 997 220</t>
  </si>
  <si>
    <t>951 0412 3380000 997 226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</si>
  <si>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</si>
  <si>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</si>
  <si>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</si>
  <si>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</si>
  <si>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</si>
  <si>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</si>
  <si>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</si>
  <si>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</si>
  <si>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</si>
  <si>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</si>
  <si>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</si>
  <si>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</si>
  <si>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</si>
  <si>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</si>
  <si>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</si>
  <si>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</si>
  <si>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</si>
  <si>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</si>
  <si>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</si>
  <si>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</si>
  <si>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</si>
  <si>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</si>
  <si>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</si>
  <si>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</si>
  <si>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</si>
  <si>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</si>
  <si>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</si>
  <si>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</si>
  <si>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</si>
  <si>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</si>
  <si>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</si>
  <si>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</si>
  <si>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</si>
  <si>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</si>
  <si>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</si>
  <si>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</si>
  <si>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</si>
  <si>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</si>
  <si>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</si>
  <si>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</si>
  <si>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</si>
  <si>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</si>
  <si>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000 1 14 06010 00 0000 430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</si>
  <si>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</si>
  <si>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</si>
  <si>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</si>
  <si>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</si>
  <si>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Прочие выплаты</t>
  </si>
  <si>
    <t>ШТРАФЫ, САНКЦИИ, ВОЗМЕЩЕНИЕ УЩЕРБА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</si>
  <si>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</si>
  <si>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</si>
  <si>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</si>
  <si>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 xml:space="preserve">Оплата работ, услуг                                      </t>
  </si>
  <si>
    <t>Услуги связи</t>
  </si>
  <si>
    <t xml:space="preserve">Транспортные услуги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</si>
  <si>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</si>
  <si>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</si>
  <si>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</si>
  <si>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</si>
  <si>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</si>
  <si>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</si>
  <si>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</si>
  <si>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Национальная безопасность и правоохранительная деятельность</t>
  </si>
  <si>
    <t>951 0300 0000000 000 000</t>
  </si>
  <si>
    <t>951 0309 0000000 000 000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</si>
  <si>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</si>
  <si>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</si>
  <si>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</si>
  <si>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</si>
  <si>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</si>
  <si>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</si>
  <si>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</si>
  <si>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</si>
  <si>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</si>
  <si>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Посткпление нефинансовых активов</t>
  </si>
  <si>
    <t>000 1 14 02000 00 0000 000</t>
  </si>
  <si>
    <t>000 1 11 05020 00 0000 120</t>
  </si>
  <si>
    <t>951 0111 0000000 000 000</t>
  </si>
  <si>
    <t>Другие общегосударственные расходы</t>
  </si>
  <si>
    <t xml:space="preserve">951 0113 0000000 000 000 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</si>
  <si>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</si>
  <si>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</si>
  <si>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</si>
  <si>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</si>
  <si>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</si>
  <si>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</si>
  <si>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</si>
  <si>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</si>
  <si>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951 0412 5210000 000 000</t>
  </si>
  <si>
    <t>951 0412 5210100 000 000</t>
  </si>
  <si>
    <t>951 0412 5210182 000 000</t>
  </si>
  <si>
    <t>951 0412 5210182 500 000</t>
  </si>
  <si>
    <t>951 0412 5210182 500 200</t>
  </si>
  <si>
    <t>182 1 05 01011 01 0000 110</t>
  </si>
  <si>
    <t>000 1 05 01012 01 0000 110</t>
  </si>
  <si>
    <t>951 0412 5210182 500 220</t>
  </si>
  <si>
    <t>951 0412 5210182 500 226</t>
  </si>
  <si>
    <t>Жилищно-коммунальное хозяйство</t>
  </si>
  <si>
    <t>951 0500 0000000 000 000</t>
  </si>
  <si>
    <t>Жилищное хозяйство</t>
  </si>
  <si>
    <t>951 0501 0000000 000 000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</si>
  <si>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</si>
  <si>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Коммунальное хозяйство</t>
  </si>
  <si>
    <t>951 0502 0000000 000 000</t>
  </si>
  <si>
    <t>182 1 05 01010 00 0000 110</t>
  </si>
  <si>
    <t>182 1 05 01020 00 0000 110</t>
  </si>
  <si>
    <t>951 0800 0000000 000 000</t>
  </si>
  <si>
    <t>Культура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</si>
  <si>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</si>
  <si>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</si>
  <si>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000 1 05 03000 01 0000 110</t>
  </si>
  <si>
    <t>Уплата прочих налогов, сборов и иных платежей</t>
  </si>
  <si>
    <t>Дорожное хозяйство (дорожные фонды)</t>
  </si>
  <si>
    <t>951 0409 0000000 000 000</t>
  </si>
  <si>
    <t>Физическая культура и спорт</t>
  </si>
  <si>
    <t>951 1100 0000000 000 000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</si>
  <si>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</si>
  <si>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</si>
  <si>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</si>
  <si>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</si>
  <si>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Резервные фонды</t>
  </si>
  <si>
    <t>Мероприятия в области строительства, архитектуры и градостроительства</t>
  </si>
  <si>
    <t>951 0412 3380000 000 000</t>
  </si>
  <si>
    <t>951 1102 0000000 000 000</t>
  </si>
  <si>
    <t>Результат исполнения бюджета (профицит '+', дефицит '-')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</si>
  <si>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</si>
  <si>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</si>
  <si>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</si>
  <si>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</si>
  <si>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</si>
  <si>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</si>
  <si>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</si>
  <si>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</si>
  <si>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</si>
  <si>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</si>
  <si>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</si>
  <si>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</si>
  <si>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</si>
  <si>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</si>
  <si>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 «Переселение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</si>
  <si>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Подпрограмма "Переселение граждан из жилищного фонда, признанного не пригодным для проживания, аварийным и подлежащим сносу" муниципальной программы Аксайского городского поселения "Обеспечение качественнымит жилищно-коммунальными услугами и благоустройство территории Аксайского городского поселения"</t>
  </si>
  <si>
    <t>Субсидии гражданам на приобретение жилья</t>
  </si>
  <si>
    <t xml:space="preserve">Социальное обеспечение </t>
  </si>
  <si>
    <t>Пособия по социальной помощи населению</t>
  </si>
  <si>
    <t>951 1003 0327316 000 000</t>
  </si>
  <si>
    <t>951 1003 0327316 322 000</t>
  </si>
  <si>
    <t>951 1003 0327316 322 200</t>
  </si>
  <si>
    <t>951 1003 0327316 322 260</t>
  </si>
  <si>
    <t>951 1003 0327316 322 262</t>
  </si>
  <si>
    <t>951 1003 0329502 000 000</t>
  </si>
  <si>
    <t>951 1003 0329502 322 000</t>
  </si>
  <si>
    <t>951 1003 0329502 322 200</t>
  </si>
  <si>
    <t>951 1003 0329502 322 260</t>
  </si>
  <si>
    <t>951 1003 0329502 322 262</t>
  </si>
  <si>
    <t>951 1003 0329602 000 000</t>
  </si>
  <si>
    <t>951 1003 0329602 322 000</t>
  </si>
  <si>
    <t>951 1003 0329602 322 200</t>
  </si>
  <si>
    <t>951 1003 0329602 322 260</t>
  </si>
  <si>
    <t>951 1003 0329602 322 262</t>
  </si>
  <si>
    <t>Расходы на обеспечение мероприятий по переселению граждан из многоквартирного аварийного жилищного фонда  , признанного непригодным для проживания, аварийным и подлежащим сносу или реконструкции, в рамках подпрограммы "Переселение граждан из жилищного фонда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</si>
  <si>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</si>
  <si>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Расходы на обеспечение мероприятий по переселению граждан из аварийного жилищного фонда на софинансирование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</si>
  <si>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951 1102 0510000 000 000</t>
  </si>
  <si>
    <t>951 1102 0512422 000 000</t>
  </si>
  <si>
    <t>951 1102 0512422 244 000</t>
  </si>
  <si>
    <t>951 1102 0512422 244 200</t>
  </si>
  <si>
    <t>951 1102 0512422 244 220</t>
  </si>
  <si>
    <t>951 1102 0512422 244 222</t>
  </si>
  <si>
    <t>951 1102 0512422 244 224</t>
  </si>
  <si>
    <t>951 1102 0512422 244 226</t>
  </si>
  <si>
    <t>951 1102 0512422 244 290</t>
  </si>
  <si>
    <t>951 1102 0520000 000 000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</si>
  <si>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</si>
  <si>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</si>
  <si>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</si>
  <si>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951 1102 0522424 000 000</t>
  </si>
  <si>
    <t>951 1102 0522424 244 000</t>
  </si>
  <si>
    <t>951 1102 0522424 244 200</t>
  </si>
  <si>
    <t>951 1102 0522424 244 220</t>
  </si>
  <si>
    <t>951 1102 0522424 244 224</t>
  </si>
  <si>
    <t>951 1102 0522424 244 226</t>
  </si>
  <si>
    <t>951 1102 0522424 414 000</t>
  </si>
  <si>
    <t>951 1102 0522424 414 300</t>
  </si>
  <si>
    <t>951 1102 0522424 414 310</t>
  </si>
  <si>
    <t>Строительство, реконструкция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</si>
  <si>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951 1403 9990000 000 000</t>
  </si>
  <si>
    <t>951 1403 9998501 000 000</t>
  </si>
  <si>
    <t>951 1403 9998501 521 000</t>
  </si>
  <si>
    <t>951 1403 9998501 521 200</t>
  </si>
  <si>
    <t>951 1403 9998501 521 250</t>
  </si>
  <si>
    <t>951 1403 9998501 521 251</t>
  </si>
  <si>
    <t>951 0104 8910019 852 290</t>
  </si>
  <si>
    <t>Уплата прочих налогов,сборов</t>
  </si>
  <si>
    <t xml:space="preserve">951 0409 0412416 000 000 </t>
  </si>
  <si>
    <t>951 0409 0412416 243 000</t>
  </si>
  <si>
    <t>951 0409 0412416 243 220</t>
  </si>
  <si>
    <t>951 0409 0412416 243 225</t>
  </si>
  <si>
    <t>Расходы на капитальный ремонт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</si>
  <si>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951 0409 0419999 000 000</t>
  </si>
  <si>
    <t>951 0409 0419999 244 220</t>
  </si>
  <si>
    <t>951 0409 0419999 244 226</t>
  </si>
  <si>
    <t>Развитие направления расходов в рамках подпрограммы "Дорожное хозяйство" муниципальной программы Аксайского городского поселения "Развитие транспортной инфраструктуры".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</si>
  <si>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</si>
  <si>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</si>
  <si>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</si>
  <si>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</si>
  <si>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</si>
  <si>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</si>
  <si>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</si>
  <si>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</si>
  <si>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</si>
  <si>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</si>
  <si>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</si>
  <si>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</si>
  <si>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951 2 07 05000 13 0000 180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</si>
  <si>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</si>
  <si>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</si>
  <si>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</si>
  <si>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</si>
  <si>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</si>
  <si>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</si>
  <si>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</si>
  <si>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</si>
  <si>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</si>
  <si>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</si>
  <si>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 xml:space="preserve"> Глава Аксайского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</si>
  <si>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</si>
  <si>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</si>
  <si>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951 0104 0910000 000 000</t>
  </si>
  <si>
    <t>951 0104 0912429 000 000</t>
  </si>
  <si>
    <t>951 0104 0912429 242 000</t>
  </si>
  <si>
    <t>951 0104 0912429 242 200</t>
  </si>
  <si>
    <t>951 0104 0912429 242 220</t>
  </si>
  <si>
    <t>951 0104 0912429 242 225</t>
  </si>
  <si>
    <t>951 0104 0912429 242 226</t>
  </si>
  <si>
    <t>951 0104 0912429 242 300</t>
  </si>
  <si>
    <t>951 0104 0912429 242 310</t>
  </si>
  <si>
    <t>951 0104 0912429 242 340</t>
  </si>
  <si>
    <t>951 0104 8910000 000 000</t>
  </si>
  <si>
    <t>Программа "Развитие информационных технологий" муниципальной программы Аксайского городского поселения "Информационное общество"</t>
  </si>
  <si>
    <t>Расходы на создание, развитие и сопровождение информационной и телекоммуникационной инфраструктуры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</si>
  <si>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>Администрация Аксайского городского поселения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</si>
  <si>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</si>
  <si>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</si>
  <si>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</si>
  <si>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</si>
  <si>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</si>
  <si>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951 0501 0332404 244 225</t>
  </si>
  <si>
    <t>951 0503 0422419 244 226</t>
  </si>
  <si>
    <t>951 0503 0342410 244 200</t>
  </si>
  <si>
    <t>951 0503 0342410 244 220</t>
  </si>
  <si>
    <t>951 0503 0342410 244 225</t>
  </si>
  <si>
    <t>951 0503 0342436 000 000</t>
  </si>
  <si>
    <t>951 0503 0342436 880 000</t>
  </si>
  <si>
    <t>951 0503 0342436 880 200</t>
  </si>
  <si>
    <t>951 0503 0342436 880 290</t>
  </si>
  <si>
    <t>951 0503 0342443 000 000</t>
  </si>
  <si>
    <t>951 0503 0342443 244 000</t>
  </si>
  <si>
    <t>951 0503 0342443 244 200</t>
  </si>
  <si>
    <t>951 0503 0342443 244 220</t>
  </si>
  <si>
    <t>951 0503 0342443 244 222</t>
  </si>
  <si>
    <t>951 0503 0342443 244 225</t>
  </si>
  <si>
    <t>Мероприятия по валке и формовочной обрезке зеленых насаждений, находящихся в неудовлетворительном состоянии в рамках подпрограммы "Комплексное благоустройство" муниципальной программы Аксайского городского поселения "Обеспечение качественными жилищно- коммунальными услугами и благоустройство территории Аксайского городского поселения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</si>
  <si>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</si>
  <si>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Специальные расходы</t>
  </si>
  <si>
    <t>Расходы в сфере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</si>
  <si>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951 0503 0342703 000 000</t>
  </si>
  <si>
    <t>951 0503 0342703 810 000</t>
  </si>
  <si>
    <t>951 0503 0342703 810 200</t>
  </si>
  <si>
    <t>951 0503 0342703 810 240</t>
  </si>
  <si>
    <t>951 0503 0342704 000 000</t>
  </si>
  <si>
    <t>951 0503 0342703 810 242</t>
  </si>
  <si>
    <t>951 0503 0342704 810 000</t>
  </si>
  <si>
    <t>951 0503 0342704 810 200</t>
  </si>
  <si>
    <t>951 0503 0342704 810 240</t>
  </si>
  <si>
    <t>951 0503 0342704 810 242</t>
  </si>
  <si>
    <t>951 0503 0420000 000 000</t>
  </si>
  <si>
    <t>951 0102 8810011 122 220</t>
  </si>
  <si>
    <t>951 0102 8810011 122 222</t>
  </si>
  <si>
    <t>951 0102 8810011 122 226</t>
  </si>
  <si>
    <t xml:space="preserve">Резервные средства </t>
  </si>
  <si>
    <t>951 0111 9919910 870 000</t>
  </si>
  <si>
    <t>951 0111 9919910 870 200</t>
  </si>
  <si>
    <t>951 0111 9919910 870 290</t>
  </si>
  <si>
    <t>951 0113 0610000 000 000</t>
  </si>
  <si>
    <t>951 0113 0612425 000 000</t>
  </si>
  <si>
    <t>951 0113 0612425 244 000</t>
  </si>
  <si>
    <t>951 0113 0612425 244 200</t>
  </si>
  <si>
    <t>951 0113 0612425 244 220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</si>
  <si>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</si>
  <si>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</si>
  <si>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</si>
  <si>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</si>
  <si>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на 01  октября 2015 года</t>
  </si>
  <si>
    <t>"06" октября   2015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</si>
</sst>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 horizontal="right"/>
    </xf>
    <xf numFmtId="171" fontId="10" fillId="33" borderId="16" xfId="60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60" xfId="0" applyNumberFormat="1" applyFont="1" applyFill="1" applyBorder="1" applyAlignment="1">
      <alignment horizontal="left" wrapText="1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/>
    </xf>
    <xf numFmtId="4" fontId="4" fillId="33" borderId="62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63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64" xfId="0" applyNumberFormat="1" applyFont="1" applyFill="1" applyBorder="1" applyAlignment="1">
      <alignment horizontal="center"/>
    </xf>
    <xf numFmtId="4" fontId="4" fillId="33" borderId="4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05"/>
  <sheetViews>
    <sheetView tabSelected="1" view="pageBreakPreview" zoomScaleSheetLayoutView="100" zoomScalePageLayoutView="0" workbookViewId="0" topLeftCell="A149">
      <selection activeCell="E147" sqref="E147"/>
    </sheetView>
  </sheetViews>
  <sheetFormatPr defaultColWidth="9.00390625" defaultRowHeight="12.75"/>
  <cols>
    <col min="1" max="1" width="50.125" style="133" customWidth="1"/>
    <col min="2" max="2" width="8.875" style="133" customWidth="1"/>
    <col min="3" max="3" width="30.375" style="133" customWidth="1"/>
    <col min="4" max="4" width="20.625" style="133" customWidth="1"/>
    <col min="5" max="5" width="17.375" style="177" customWidth="1"/>
    <col min="6" max="6" width="16.375" style="177" customWidth="1"/>
    <col min="7" max="7" width="9.125" style="133" customWidth="1"/>
    <col min="8" max="8" width="10.625" style="133" bestFit="1" customWidth="1"/>
    <col min="9" max="9" width="18.25390625" style="133" bestFit="1" customWidth="1"/>
    <col min="10" max="10" width="9.125" style="133" customWidth="1"/>
    <col min="11" max="11" width="10.625" style="133" bestFit="1" customWidth="1"/>
    <col min="12" max="12" width="14.125" style="133" bestFit="1" customWidth="1"/>
    <col min="13" max="15" width="7.25390625" style="133" bestFit="1" customWidth="1"/>
    <col min="16" max="16384" width="9.125" style="133" customWidth="1"/>
  </cols>
  <sheetData>
    <row r="1" spans="1:5" ht="15">
      <c r="A1" s="289" t="s">
        <v>717</v>
      </c>
      <c r="B1" s="290"/>
      <c r="C1" s="290"/>
      <c r="D1" s="290"/>
      <c r="E1" s="290"/>
    </row>
    <row r="2" spans="1:6" ht="15.75" thickBot="1">
      <c r="A2" s="28"/>
      <c r="B2" s="65"/>
      <c r="C2" s="65"/>
      <c r="D2" s="65"/>
      <c r="E2" s="202"/>
      <c r="F2" s="203" t="s">
        <v>700</v>
      </c>
    </row>
    <row r="3" spans="1:6" ht="12.75">
      <c r="A3" s="291" t="s">
        <v>1142</v>
      </c>
      <c r="B3" s="292"/>
      <c r="C3" s="292"/>
      <c r="D3" s="292"/>
      <c r="E3" s="293"/>
      <c r="F3" s="204" t="s">
        <v>714</v>
      </c>
    </row>
    <row r="4" spans="1:6" ht="12.75">
      <c r="A4" s="57"/>
      <c r="B4" s="29"/>
      <c r="C4" s="29"/>
      <c r="D4" s="29"/>
      <c r="E4" s="205" t="s">
        <v>708</v>
      </c>
      <c r="F4" s="206">
        <v>42278</v>
      </c>
    </row>
    <row r="5" spans="1:6" ht="12.75">
      <c r="A5" s="20" t="s">
        <v>722</v>
      </c>
      <c r="B5" s="20"/>
      <c r="C5" s="20"/>
      <c r="D5" s="21"/>
      <c r="E5" s="205" t="s">
        <v>707</v>
      </c>
      <c r="F5" s="207" t="s">
        <v>966</v>
      </c>
    </row>
    <row r="6" spans="1:6" ht="12.75">
      <c r="A6" s="20" t="s">
        <v>457</v>
      </c>
      <c r="B6" s="20"/>
      <c r="C6" s="20"/>
      <c r="D6" s="21"/>
      <c r="E6" s="208" t="s">
        <v>723</v>
      </c>
      <c r="F6" s="209" t="s">
        <v>967</v>
      </c>
    </row>
    <row r="7" spans="1:6" ht="12.75">
      <c r="A7" s="20" t="s">
        <v>965</v>
      </c>
      <c r="B7" s="20"/>
      <c r="C7" s="20"/>
      <c r="D7" s="21"/>
      <c r="E7" s="208" t="s">
        <v>712</v>
      </c>
      <c r="F7" s="210" t="s">
        <v>968</v>
      </c>
    </row>
    <row r="8" spans="1:6" ht="12.75">
      <c r="A8" s="30" t="s">
        <v>473</v>
      </c>
      <c r="B8" s="20"/>
      <c r="C8" s="20"/>
      <c r="D8" s="21"/>
      <c r="E8" s="205"/>
      <c r="F8" s="211"/>
    </row>
    <row r="9" spans="1:6" ht="13.5" thickBot="1">
      <c r="A9" s="20" t="s">
        <v>47</v>
      </c>
      <c r="B9" s="20"/>
      <c r="C9" s="20" t="s">
        <v>6</v>
      </c>
      <c r="D9" s="21"/>
      <c r="E9" s="58"/>
      <c r="F9" s="212" t="s">
        <v>46</v>
      </c>
    </row>
    <row r="10" spans="1:6" ht="15">
      <c r="A10" s="134"/>
      <c r="B10" s="31"/>
      <c r="C10" s="31" t="s">
        <v>709</v>
      </c>
      <c r="D10" s="21"/>
      <c r="E10" s="178"/>
      <c r="F10" s="179"/>
    </row>
    <row r="11" spans="1:6" ht="12.75" hidden="1">
      <c r="A11" s="136"/>
      <c r="B11" s="136"/>
      <c r="C11" s="137"/>
      <c r="D11" s="138"/>
      <c r="E11" s="180"/>
      <c r="F11" s="179"/>
    </row>
    <row r="12" spans="1:6" ht="12.75">
      <c r="A12" s="285" t="s">
        <v>701</v>
      </c>
      <c r="B12" s="24"/>
      <c r="C12" s="6"/>
      <c r="D12" s="139"/>
      <c r="E12" s="288" t="s">
        <v>45</v>
      </c>
      <c r="F12" s="170"/>
    </row>
    <row r="13" spans="1:6" ht="12.75">
      <c r="A13" s="286"/>
      <c r="B13" s="25" t="s">
        <v>702</v>
      </c>
      <c r="C13" s="34" t="s">
        <v>724</v>
      </c>
      <c r="D13" s="7" t="s">
        <v>715</v>
      </c>
      <c r="E13" s="286"/>
      <c r="F13" s="193"/>
    </row>
    <row r="14" spans="1:6" ht="12.75">
      <c r="A14" s="286"/>
      <c r="B14" s="25" t="s">
        <v>703</v>
      </c>
      <c r="C14" s="34" t="s">
        <v>725</v>
      </c>
      <c r="D14" s="7" t="s">
        <v>716</v>
      </c>
      <c r="E14" s="286"/>
      <c r="F14" s="9" t="s">
        <v>44</v>
      </c>
    </row>
    <row r="15" spans="1:6" ht="12.75">
      <c r="A15" s="286"/>
      <c r="B15" s="25" t="s">
        <v>704</v>
      </c>
      <c r="C15" s="34" t="s">
        <v>726</v>
      </c>
      <c r="D15" s="9" t="s">
        <v>43</v>
      </c>
      <c r="E15" s="286"/>
      <c r="F15" s="9" t="s">
        <v>43</v>
      </c>
    </row>
    <row r="16" spans="1:6" ht="12.75">
      <c r="A16" s="287"/>
      <c r="B16" s="26"/>
      <c r="C16" s="26"/>
      <c r="D16" s="27"/>
      <c r="E16" s="287"/>
      <c r="F16" s="194"/>
    </row>
    <row r="17" spans="1:9" ht="13.5" thickBot="1">
      <c r="A17" s="70">
        <v>1</v>
      </c>
      <c r="B17" s="36">
        <v>2</v>
      </c>
      <c r="C17" s="36">
        <v>3</v>
      </c>
      <c r="D17" s="37">
        <v>4</v>
      </c>
      <c r="E17" s="171">
        <v>5</v>
      </c>
      <c r="F17" s="171">
        <v>6</v>
      </c>
      <c r="H17" s="140"/>
      <c r="I17" s="140"/>
    </row>
    <row r="18" spans="1:9" ht="20.25" customHeight="1" thickBot="1">
      <c r="A18" s="73" t="s">
        <v>740</v>
      </c>
      <c r="B18" s="74">
        <v>10</v>
      </c>
      <c r="C18" s="51" t="s">
        <v>721</v>
      </c>
      <c r="D18" s="52">
        <f>D19+D161</f>
        <v>452969460</v>
      </c>
      <c r="E18" s="52">
        <f>E19+E161</f>
        <v>271556650.25</v>
      </c>
      <c r="F18" s="195">
        <f>SUM(D18)-E18</f>
        <v>181412809.75</v>
      </c>
      <c r="H18" s="140"/>
      <c r="I18" s="140"/>
    </row>
    <row r="19" spans="1:9" ht="21.75" customHeight="1" thickBot="1">
      <c r="A19" s="201" t="s">
        <v>741</v>
      </c>
      <c r="B19" s="74">
        <v>10</v>
      </c>
      <c r="C19" s="51" t="s">
        <v>742</v>
      </c>
      <c r="D19" s="52">
        <f>D21+D41+D51+D73+D84+D93+D132+D140+D154</f>
        <v>364898900</v>
      </c>
      <c r="E19" s="52">
        <f>E21+E41+E51+E73+E84+E93+E132+E140+E154+E128</f>
        <v>225349960</v>
      </c>
      <c r="F19" s="197">
        <f>SUM(D19)-E19</f>
        <v>139548940</v>
      </c>
      <c r="H19" s="140"/>
      <c r="I19" s="140"/>
    </row>
    <row r="20" spans="1:9" ht="21.75" customHeight="1" hidden="1" thickBot="1">
      <c r="A20" s="198"/>
      <c r="B20" s="199"/>
      <c r="C20" s="200"/>
      <c r="D20" s="52"/>
      <c r="E20" s="174"/>
      <c r="F20" s="196"/>
      <c r="H20" s="140"/>
      <c r="I20" s="140"/>
    </row>
    <row r="21" spans="1:9" ht="22.5" customHeight="1" thickBot="1">
      <c r="A21" s="108" t="s">
        <v>743</v>
      </c>
      <c r="B21" s="109">
        <v>10</v>
      </c>
      <c r="C21" s="110" t="s">
        <v>744</v>
      </c>
      <c r="D21" s="55">
        <f>D22</f>
        <v>90451000</v>
      </c>
      <c r="E21" s="55">
        <f>E22</f>
        <v>62587693.5</v>
      </c>
      <c r="F21" s="190">
        <f>SUM(D21)-E21</f>
        <v>27863306.5</v>
      </c>
      <c r="H21" s="140"/>
      <c r="I21" s="140"/>
    </row>
    <row r="22" spans="1:9" ht="20.25" customHeight="1">
      <c r="A22" s="71" t="s">
        <v>745</v>
      </c>
      <c r="B22" s="72">
        <v>10</v>
      </c>
      <c r="C22" s="53" t="s">
        <v>746</v>
      </c>
      <c r="D22" s="54">
        <f>D23+D27+D33</f>
        <v>90451000</v>
      </c>
      <c r="E22" s="54">
        <f>E23+E27+E33</f>
        <v>62587693.5</v>
      </c>
      <c r="F22" s="188">
        <f>SUM(D22)-E22</f>
        <v>27863306.5</v>
      </c>
      <c r="H22" s="140"/>
      <c r="I22" s="140"/>
    </row>
    <row r="23" spans="1:9" ht="60.75" customHeight="1">
      <c r="A23" s="43" t="s">
        <v>760</v>
      </c>
      <c r="B23" s="38">
        <v>10</v>
      </c>
      <c r="C23" s="33" t="s">
        <v>747</v>
      </c>
      <c r="D23" s="39">
        <v>90451000</v>
      </c>
      <c r="E23" s="48">
        <v>61101461.39</v>
      </c>
      <c r="F23" s="187">
        <f aca="true" t="shared" si="0" ref="F23:F32">SUM(D23)-E23</f>
        <v>29349538.61</v>
      </c>
      <c r="H23" s="140"/>
      <c r="I23" s="140"/>
    </row>
    <row r="24" spans="1:9" ht="56.25" customHeight="1">
      <c r="A24" s="43" t="s">
        <v>760</v>
      </c>
      <c r="B24" s="38">
        <v>10</v>
      </c>
      <c r="C24" s="33" t="s">
        <v>748</v>
      </c>
      <c r="D24" s="39">
        <v>90451000</v>
      </c>
      <c r="E24" s="48">
        <v>61101461.39</v>
      </c>
      <c r="F24" s="187">
        <f t="shared" si="0"/>
        <v>29349538.61</v>
      </c>
      <c r="H24" s="140"/>
      <c r="I24" s="140"/>
    </row>
    <row r="25" spans="1:9" ht="46.5" customHeight="1" hidden="1">
      <c r="A25" s="43" t="s">
        <v>749</v>
      </c>
      <c r="B25" s="38">
        <v>10</v>
      </c>
      <c r="C25" s="33" t="s">
        <v>750</v>
      </c>
      <c r="D25" s="39" t="s">
        <v>739</v>
      </c>
      <c r="E25" s="48">
        <v>0</v>
      </c>
      <c r="F25" s="187">
        <f t="shared" si="0"/>
        <v>0</v>
      </c>
      <c r="H25" s="140"/>
      <c r="I25" s="140"/>
    </row>
    <row r="26" spans="1:9" ht="48" customHeight="1" hidden="1">
      <c r="A26" s="43" t="s">
        <v>749</v>
      </c>
      <c r="B26" s="38">
        <v>10</v>
      </c>
      <c r="C26" s="33" t="s">
        <v>751</v>
      </c>
      <c r="D26" s="39" t="s">
        <v>739</v>
      </c>
      <c r="E26" s="48">
        <v>0</v>
      </c>
      <c r="F26" s="187">
        <f t="shared" si="0"/>
        <v>0</v>
      </c>
      <c r="H26" s="140"/>
      <c r="I26" s="140"/>
    </row>
    <row r="27" spans="1:9" ht="89.25" customHeight="1">
      <c r="A27" s="43" t="s">
        <v>762</v>
      </c>
      <c r="B27" s="38">
        <v>10</v>
      </c>
      <c r="C27" s="33" t="s">
        <v>752</v>
      </c>
      <c r="D27" s="39">
        <v>0</v>
      </c>
      <c r="E27" s="48">
        <v>690934.99</v>
      </c>
      <c r="F27" s="187">
        <f t="shared" si="0"/>
        <v>-690934.99</v>
      </c>
      <c r="H27" s="140"/>
      <c r="I27" s="140"/>
    </row>
    <row r="28" spans="1:9" ht="71.25" customHeight="1" hidden="1">
      <c r="A28" s="43" t="s">
        <v>462</v>
      </c>
      <c r="B28" s="38">
        <v>10</v>
      </c>
      <c r="C28" s="33" t="s">
        <v>463</v>
      </c>
      <c r="D28" s="39" t="s">
        <v>739</v>
      </c>
      <c r="E28" s="48">
        <v>690934.99</v>
      </c>
      <c r="F28" s="187">
        <f t="shared" si="0"/>
        <v>-690934.99</v>
      </c>
      <c r="H28" s="140"/>
      <c r="I28" s="140"/>
    </row>
    <row r="29" spans="1:9" ht="72.75" customHeight="1" hidden="1">
      <c r="A29" s="43" t="s">
        <v>462</v>
      </c>
      <c r="B29" s="38">
        <v>10</v>
      </c>
      <c r="C29" s="33" t="s">
        <v>464</v>
      </c>
      <c r="D29" s="39" t="s">
        <v>739</v>
      </c>
      <c r="E29" s="48">
        <v>690934.99</v>
      </c>
      <c r="F29" s="187">
        <f t="shared" si="0"/>
        <v>-690934.99</v>
      </c>
      <c r="H29" s="140"/>
      <c r="I29" s="140"/>
    </row>
    <row r="30" spans="1:9" ht="57" customHeight="1" hidden="1">
      <c r="A30" s="43" t="s">
        <v>465</v>
      </c>
      <c r="B30" s="38">
        <v>10</v>
      </c>
      <c r="C30" s="33" t="s">
        <v>466</v>
      </c>
      <c r="D30" s="39" t="s">
        <v>739</v>
      </c>
      <c r="E30" s="48">
        <v>690934.99</v>
      </c>
      <c r="F30" s="187">
        <f t="shared" si="0"/>
        <v>-690934.99</v>
      </c>
      <c r="H30" s="140"/>
      <c r="I30" s="140"/>
    </row>
    <row r="31" spans="1:9" ht="59.25" customHeight="1" hidden="1">
      <c r="A31" s="43" t="s">
        <v>465</v>
      </c>
      <c r="B31" s="38">
        <v>10</v>
      </c>
      <c r="C31" s="33" t="s">
        <v>467</v>
      </c>
      <c r="D31" s="39" t="s">
        <v>739</v>
      </c>
      <c r="E31" s="48">
        <v>690934.99</v>
      </c>
      <c r="F31" s="187">
        <f t="shared" si="0"/>
        <v>-690934.99</v>
      </c>
      <c r="H31" s="140"/>
      <c r="I31" s="140"/>
    </row>
    <row r="32" spans="1:9" ht="86.25" customHeight="1">
      <c r="A32" s="43" t="s">
        <v>762</v>
      </c>
      <c r="B32" s="38">
        <v>10</v>
      </c>
      <c r="C32" s="33" t="s">
        <v>761</v>
      </c>
      <c r="D32" s="39">
        <v>0</v>
      </c>
      <c r="E32" s="48">
        <v>690934.99</v>
      </c>
      <c r="F32" s="187">
        <f t="shared" si="0"/>
        <v>-690934.99</v>
      </c>
      <c r="H32" s="140"/>
      <c r="I32" s="140"/>
    </row>
    <row r="33" spans="1:9" ht="36.75" customHeight="1">
      <c r="A33" s="43" t="s">
        <v>763</v>
      </c>
      <c r="B33" s="38">
        <v>10</v>
      </c>
      <c r="C33" s="33" t="s">
        <v>468</v>
      </c>
      <c r="D33" s="39">
        <v>0</v>
      </c>
      <c r="E33" s="48">
        <v>795297.12</v>
      </c>
      <c r="F33" s="187">
        <f aca="true" t="shared" si="1" ref="F33:F40">SUM(D33)-E33</f>
        <v>-795297.12</v>
      </c>
      <c r="H33" s="140"/>
      <c r="I33" s="140"/>
    </row>
    <row r="34" spans="1:9" ht="36" customHeight="1">
      <c r="A34" s="43" t="s">
        <v>763</v>
      </c>
      <c r="B34" s="38">
        <v>10</v>
      </c>
      <c r="C34" s="33" t="s">
        <v>469</v>
      </c>
      <c r="D34" s="39">
        <v>0</v>
      </c>
      <c r="E34" s="48">
        <v>795297.12</v>
      </c>
      <c r="F34" s="187">
        <f t="shared" si="1"/>
        <v>-795297.12</v>
      </c>
      <c r="H34" s="140"/>
      <c r="I34" s="140"/>
    </row>
    <row r="35" spans="1:9" ht="54.75" customHeight="1" hidden="1">
      <c r="A35" s="43" t="s">
        <v>470</v>
      </c>
      <c r="B35" s="38">
        <v>10</v>
      </c>
      <c r="C35" s="33" t="s">
        <v>471</v>
      </c>
      <c r="D35" s="39" t="s">
        <v>739</v>
      </c>
      <c r="E35" s="181">
        <v>0</v>
      </c>
      <c r="F35" s="187">
        <f t="shared" si="1"/>
        <v>0</v>
      </c>
      <c r="H35" s="140"/>
      <c r="I35" s="140"/>
    </row>
    <row r="36" spans="1:9" ht="59.25" customHeight="1" hidden="1">
      <c r="A36" s="43" t="s">
        <v>470</v>
      </c>
      <c r="B36" s="38">
        <v>10</v>
      </c>
      <c r="C36" s="33" t="s">
        <v>472</v>
      </c>
      <c r="D36" s="39" t="s">
        <v>739</v>
      </c>
      <c r="E36" s="181">
        <v>0</v>
      </c>
      <c r="F36" s="187">
        <f t="shared" si="1"/>
        <v>0</v>
      </c>
      <c r="H36" s="140"/>
      <c r="I36" s="140"/>
    </row>
    <row r="37" spans="1:9" ht="78.75" hidden="1">
      <c r="A37" s="43" t="s">
        <v>487</v>
      </c>
      <c r="B37" s="38">
        <v>10</v>
      </c>
      <c r="C37" s="33" t="s">
        <v>488</v>
      </c>
      <c r="D37" s="39" t="s">
        <v>739</v>
      </c>
      <c r="E37" s="181">
        <v>0</v>
      </c>
      <c r="F37" s="187">
        <f t="shared" si="1"/>
        <v>0</v>
      </c>
      <c r="H37" s="140"/>
      <c r="I37" s="140"/>
    </row>
    <row r="38" spans="1:9" ht="79.5" hidden="1" thickBot="1">
      <c r="A38" s="75" t="s">
        <v>487</v>
      </c>
      <c r="B38" s="38">
        <v>10</v>
      </c>
      <c r="C38" s="36" t="s">
        <v>489</v>
      </c>
      <c r="D38" s="50" t="s">
        <v>739</v>
      </c>
      <c r="E38" s="183">
        <v>0</v>
      </c>
      <c r="F38" s="189">
        <f t="shared" si="1"/>
        <v>0</v>
      </c>
      <c r="H38" s="140"/>
      <c r="I38" s="140"/>
    </row>
    <row r="39" spans="1:9" ht="72.75" customHeight="1" hidden="1">
      <c r="A39" s="118" t="s">
        <v>842</v>
      </c>
      <c r="B39" s="38">
        <v>10</v>
      </c>
      <c r="C39" s="33" t="s">
        <v>488</v>
      </c>
      <c r="D39" s="39" t="s">
        <v>739</v>
      </c>
      <c r="E39" s="181">
        <v>0</v>
      </c>
      <c r="F39" s="187">
        <f t="shared" si="1"/>
        <v>0</v>
      </c>
      <c r="H39" s="140"/>
      <c r="I39" s="140"/>
    </row>
    <row r="40" spans="1:9" ht="76.5" customHeight="1" hidden="1">
      <c r="A40" s="118" t="s">
        <v>842</v>
      </c>
      <c r="B40" s="38">
        <v>10</v>
      </c>
      <c r="C40" s="33" t="s">
        <v>489</v>
      </c>
      <c r="D40" s="39" t="s">
        <v>739</v>
      </c>
      <c r="E40" s="181">
        <v>0</v>
      </c>
      <c r="F40" s="187">
        <f t="shared" si="1"/>
        <v>0</v>
      </c>
      <c r="H40" s="140"/>
      <c r="I40" s="140"/>
    </row>
    <row r="41" spans="1:9" ht="25.5" customHeight="1">
      <c r="A41" s="157" t="s">
        <v>661</v>
      </c>
      <c r="B41" s="155">
        <v>10</v>
      </c>
      <c r="C41" s="46" t="s">
        <v>651</v>
      </c>
      <c r="D41" s="45">
        <f>D42</f>
        <v>2292800</v>
      </c>
      <c r="E41" s="45">
        <f>E42</f>
        <v>1930719.97</v>
      </c>
      <c r="F41" s="188">
        <f>SUM(D41)-E41</f>
        <v>362080.03</v>
      </c>
      <c r="H41" s="140"/>
      <c r="I41" s="140"/>
    </row>
    <row r="42" spans="1:9" ht="23.25" customHeight="1">
      <c r="A42" s="118" t="s">
        <v>662</v>
      </c>
      <c r="B42" s="38">
        <v>10</v>
      </c>
      <c r="C42" s="33" t="s">
        <v>652</v>
      </c>
      <c r="D42" s="39">
        <f>D43+D45+D47+D49</f>
        <v>2292800</v>
      </c>
      <c r="E42" s="39">
        <f>E43+E45+E47+E49</f>
        <v>1930719.97</v>
      </c>
      <c r="F42" s="187">
        <f aca="true" t="shared" si="2" ref="F42:F50">SUM(D42)-E42</f>
        <v>362080.03</v>
      </c>
      <c r="H42" s="140"/>
      <c r="I42" s="140"/>
    </row>
    <row r="43" spans="1:9" ht="60.75" customHeight="1">
      <c r="A43" s="118" t="s">
        <v>0</v>
      </c>
      <c r="B43" s="38">
        <v>10</v>
      </c>
      <c r="C43" s="33" t="s">
        <v>653</v>
      </c>
      <c r="D43" s="39">
        <v>701200</v>
      </c>
      <c r="E43" s="48">
        <v>662619.38</v>
      </c>
      <c r="F43" s="187">
        <f t="shared" si="2"/>
        <v>38580.619999999995</v>
      </c>
      <c r="H43" s="140"/>
      <c r="I43" s="140"/>
    </row>
    <row r="44" spans="1:9" ht="57" customHeight="1">
      <c r="A44" s="118" t="s">
        <v>0</v>
      </c>
      <c r="B44" s="38">
        <v>10</v>
      </c>
      <c r="C44" s="33" t="s">
        <v>654</v>
      </c>
      <c r="D44" s="39">
        <v>701200</v>
      </c>
      <c r="E44" s="48">
        <v>662619.38</v>
      </c>
      <c r="F44" s="187">
        <f t="shared" si="2"/>
        <v>38580.619999999995</v>
      </c>
      <c r="H44" s="140"/>
      <c r="I44" s="140"/>
    </row>
    <row r="45" spans="1:9" ht="74.25" customHeight="1">
      <c r="A45" s="118" t="s">
        <v>1</v>
      </c>
      <c r="B45" s="38">
        <v>10</v>
      </c>
      <c r="C45" s="33" t="s">
        <v>655</v>
      </c>
      <c r="D45" s="39">
        <v>26200</v>
      </c>
      <c r="E45" s="48">
        <v>17994.68</v>
      </c>
      <c r="F45" s="187">
        <f t="shared" si="2"/>
        <v>8205.32</v>
      </c>
      <c r="H45" s="140"/>
      <c r="I45" s="140"/>
    </row>
    <row r="46" spans="1:9" ht="66" customHeight="1">
      <c r="A46" s="118" t="s">
        <v>1</v>
      </c>
      <c r="B46" s="38">
        <v>10</v>
      </c>
      <c r="C46" s="33" t="s">
        <v>656</v>
      </c>
      <c r="D46" s="39">
        <v>26200</v>
      </c>
      <c r="E46" s="48">
        <v>17994.68</v>
      </c>
      <c r="F46" s="187">
        <f t="shared" si="2"/>
        <v>8205.32</v>
      </c>
      <c r="H46" s="140"/>
      <c r="I46" s="140"/>
    </row>
    <row r="47" spans="1:9" ht="58.5" customHeight="1">
      <c r="A47" s="118" t="s">
        <v>2</v>
      </c>
      <c r="B47" s="38">
        <v>10</v>
      </c>
      <c r="C47" s="33" t="s">
        <v>657</v>
      </c>
      <c r="D47" s="39">
        <v>1535700</v>
      </c>
      <c r="E47" s="48">
        <v>1329404.72</v>
      </c>
      <c r="F47" s="187">
        <f t="shared" si="2"/>
        <v>206295.28000000003</v>
      </c>
      <c r="H47" s="140"/>
      <c r="I47" s="140"/>
    </row>
    <row r="48" spans="1:9" ht="57.75" customHeight="1">
      <c r="A48" s="118" t="s">
        <v>2</v>
      </c>
      <c r="B48" s="38">
        <v>10</v>
      </c>
      <c r="C48" s="33" t="s">
        <v>658</v>
      </c>
      <c r="D48" s="39">
        <v>1535700</v>
      </c>
      <c r="E48" s="48">
        <v>1329404.72</v>
      </c>
      <c r="F48" s="187">
        <f t="shared" si="2"/>
        <v>206295.28000000003</v>
      </c>
      <c r="H48" s="140"/>
      <c r="I48" s="140"/>
    </row>
    <row r="49" spans="1:9" ht="62.25" customHeight="1">
      <c r="A49" s="118" t="s">
        <v>3</v>
      </c>
      <c r="B49" s="38">
        <v>10</v>
      </c>
      <c r="C49" s="33" t="s">
        <v>659</v>
      </c>
      <c r="D49" s="39">
        <v>29700</v>
      </c>
      <c r="E49" s="48">
        <v>-79298.81</v>
      </c>
      <c r="F49" s="187">
        <f t="shared" si="2"/>
        <v>108998.81</v>
      </c>
      <c r="H49" s="140"/>
      <c r="I49" s="140"/>
    </row>
    <row r="50" spans="1:9" ht="60.75" customHeight="1">
      <c r="A50" s="118" t="s">
        <v>3</v>
      </c>
      <c r="B50" s="38">
        <v>10</v>
      </c>
      <c r="C50" s="33" t="s">
        <v>660</v>
      </c>
      <c r="D50" s="39">
        <v>29700</v>
      </c>
      <c r="E50" s="48">
        <v>-79298.81</v>
      </c>
      <c r="F50" s="187">
        <f t="shared" si="2"/>
        <v>108998.81</v>
      </c>
      <c r="H50" s="140"/>
      <c r="I50" s="140"/>
    </row>
    <row r="51" spans="1:9" s="111" customFormat="1" ht="21" customHeight="1" thickBot="1">
      <c r="A51" s="159" t="s">
        <v>490</v>
      </c>
      <c r="B51" s="160">
        <v>10</v>
      </c>
      <c r="C51" s="272" t="s">
        <v>491</v>
      </c>
      <c r="D51" s="273">
        <f>D52+D67</f>
        <v>24489000</v>
      </c>
      <c r="E51" s="117">
        <f>E52+E67</f>
        <v>25666411.43</v>
      </c>
      <c r="F51" s="191">
        <f aca="true" t="shared" si="3" ref="F51:F171">SUM(D51)-E51</f>
        <v>-1177411.4299999997</v>
      </c>
      <c r="H51" s="112"/>
      <c r="I51" s="112"/>
    </row>
    <row r="52" spans="1:9" ht="26.25" customHeight="1">
      <c r="A52" s="71" t="s">
        <v>492</v>
      </c>
      <c r="B52" s="72">
        <v>10</v>
      </c>
      <c r="C52" s="53" t="s">
        <v>493</v>
      </c>
      <c r="D52" s="130">
        <f>D53+D59+D65</f>
        <v>24307900</v>
      </c>
      <c r="E52" s="130">
        <f>E53+E59+E65+E63</f>
        <v>25306204.93</v>
      </c>
      <c r="F52" s="188">
        <f t="shared" si="3"/>
        <v>-998304.9299999997</v>
      </c>
      <c r="H52" s="140"/>
      <c r="I52" s="140"/>
    </row>
    <row r="53" spans="1:9" ht="27.75" customHeight="1">
      <c r="A53" s="43" t="s">
        <v>494</v>
      </c>
      <c r="B53" s="38">
        <v>10</v>
      </c>
      <c r="C53" s="33" t="s">
        <v>914</v>
      </c>
      <c r="D53" s="48">
        <f>D55+D57</f>
        <v>17064200</v>
      </c>
      <c r="E53" s="48">
        <f>E55+E57</f>
        <v>17392534.77</v>
      </c>
      <c r="F53" s="187">
        <f t="shared" si="3"/>
        <v>-328334.76999999955</v>
      </c>
      <c r="H53" s="140"/>
      <c r="I53" s="140"/>
    </row>
    <row r="54" spans="1:9" ht="30" customHeight="1" hidden="1">
      <c r="A54" s="43" t="s">
        <v>494</v>
      </c>
      <c r="B54" s="38">
        <v>10</v>
      </c>
      <c r="C54" s="33" t="s">
        <v>953</v>
      </c>
      <c r="D54" s="39">
        <v>13583800</v>
      </c>
      <c r="E54" s="48">
        <v>13832212.12</v>
      </c>
      <c r="F54" s="187">
        <f t="shared" si="3"/>
        <v>-248412.11999999918</v>
      </c>
      <c r="H54" s="140"/>
      <c r="I54" s="140"/>
    </row>
    <row r="55" spans="1:9" ht="30" customHeight="1">
      <c r="A55" s="122" t="s">
        <v>494</v>
      </c>
      <c r="B55" s="38">
        <v>10</v>
      </c>
      <c r="C55" s="33" t="s">
        <v>23</v>
      </c>
      <c r="D55" s="39">
        <v>17064200</v>
      </c>
      <c r="E55" s="48">
        <v>17396554.14</v>
      </c>
      <c r="F55" s="187">
        <f t="shared" si="3"/>
        <v>-332354.1400000006</v>
      </c>
      <c r="H55" s="140"/>
      <c r="I55" s="140"/>
    </row>
    <row r="56" spans="1:9" ht="30" customHeight="1">
      <c r="A56" s="122" t="s">
        <v>494</v>
      </c>
      <c r="B56" s="38">
        <v>10</v>
      </c>
      <c r="C56" s="33" t="s">
        <v>942</v>
      </c>
      <c r="D56" s="39">
        <v>17064200</v>
      </c>
      <c r="E56" s="48">
        <v>17396554.14</v>
      </c>
      <c r="F56" s="187">
        <f t="shared" si="3"/>
        <v>-332354.1400000006</v>
      </c>
      <c r="H56" s="140"/>
      <c r="I56" s="140"/>
    </row>
    <row r="57" spans="1:9" ht="39" customHeight="1">
      <c r="A57" s="122" t="s">
        <v>49</v>
      </c>
      <c r="B57" s="38">
        <v>10</v>
      </c>
      <c r="C57" s="33" t="s">
        <v>943</v>
      </c>
      <c r="D57" s="39">
        <f>D58</f>
        <v>0</v>
      </c>
      <c r="E57" s="48">
        <v>-4019.37</v>
      </c>
      <c r="F57" s="187">
        <f t="shared" si="3"/>
        <v>4019.37</v>
      </c>
      <c r="H57" s="140"/>
      <c r="I57" s="140"/>
    </row>
    <row r="58" spans="1:9" ht="35.25" customHeight="1">
      <c r="A58" s="122" t="s">
        <v>49</v>
      </c>
      <c r="B58" s="38">
        <v>10</v>
      </c>
      <c r="C58" s="33" t="s">
        <v>48</v>
      </c>
      <c r="D58" s="39">
        <v>0</v>
      </c>
      <c r="E58" s="48">
        <v>-4019.37</v>
      </c>
      <c r="F58" s="187">
        <f t="shared" si="3"/>
        <v>4019.37</v>
      </c>
      <c r="H58" s="140"/>
      <c r="I58" s="140"/>
    </row>
    <row r="59" spans="1:9" ht="33.75">
      <c r="A59" s="43" t="s">
        <v>495</v>
      </c>
      <c r="B59" s="38">
        <v>10</v>
      </c>
      <c r="C59" s="33" t="s">
        <v>915</v>
      </c>
      <c r="D59" s="39">
        <f>D61+D63</f>
        <v>5056000</v>
      </c>
      <c r="E59" s="39">
        <f>E61</f>
        <v>6117167.25</v>
      </c>
      <c r="F59" s="187">
        <f t="shared" si="3"/>
        <v>-1061167.25</v>
      </c>
      <c r="H59" s="140"/>
      <c r="I59" s="140"/>
    </row>
    <row r="60" spans="1:9" ht="35.25" customHeight="1" hidden="1">
      <c r="A60" s="43" t="s">
        <v>495</v>
      </c>
      <c r="B60" s="38">
        <v>10</v>
      </c>
      <c r="C60" s="33" t="s">
        <v>954</v>
      </c>
      <c r="D60" s="39">
        <v>2630000</v>
      </c>
      <c r="E60" s="39">
        <v>5867498.14</v>
      </c>
      <c r="F60" s="187">
        <f t="shared" si="3"/>
        <v>-3237498.1399999997</v>
      </c>
      <c r="H60" s="140"/>
      <c r="I60" s="140"/>
    </row>
    <row r="61" spans="1:9" ht="35.25" customHeight="1">
      <c r="A61" s="122" t="s">
        <v>495</v>
      </c>
      <c r="B61" s="38">
        <v>10</v>
      </c>
      <c r="C61" s="33" t="s">
        <v>919</v>
      </c>
      <c r="D61" s="39">
        <v>5056000</v>
      </c>
      <c r="E61" s="39">
        <v>6117167.25</v>
      </c>
      <c r="F61" s="187">
        <f>SUM(D61)-E61</f>
        <v>-1061167.25</v>
      </c>
      <c r="H61" s="140"/>
      <c r="I61" s="140"/>
    </row>
    <row r="62" spans="1:9" ht="35.25" customHeight="1">
      <c r="A62" s="122" t="s">
        <v>495</v>
      </c>
      <c r="B62" s="38">
        <v>10</v>
      </c>
      <c r="C62" s="33" t="s">
        <v>50</v>
      </c>
      <c r="D62" s="39">
        <v>5056000</v>
      </c>
      <c r="E62" s="39">
        <v>6117167.25</v>
      </c>
      <c r="F62" s="187">
        <f t="shared" si="3"/>
        <v>-1061167.25</v>
      </c>
      <c r="H62" s="140"/>
      <c r="I62" s="140"/>
    </row>
    <row r="63" spans="1:9" ht="36.75" customHeight="1">
      <c r="A63" s="122" t="s">
        <v>698</v>
      </c>
      <c r="B63" s="38">
        <v>10</v>
      </c>
      <c r="C63" s="33" t="s">
        <v>920</v>
      </c>
      <c r="D63" s="39">
        <f>D64</f>
        <v>0</v>
      </c>
      <c r="E63" s="48">
        <f>E64</f>
        <v>-8175.82</v>
      </c>
      <c r="F63" s="187">
        <f t="shared" si="3"/>
        <v>8175.82</v>
      </c>
      <c r="H63" s="140"/>
      <c r="I63" s="140"/>
    </row>
    <row r="64" spans="1:9" ht="36" customHeight="1">
      <c r="A64" s="122" t="s">
        <v>698</v>
      </c>
      <c r="B64" s="38">
        <v>10</v>
      </c>
      <c r="C64" s="33" t="s">
        <v>697</v>
      </c>
      <c r="D64" s="39">
        <v>0</v>
      </c>
      <c r="E64" s="48">
        <v>-8175.82</v>
      </c>
      <c r="F64" s="187">
        <f t="shared" si="3"/>
        <v>8175.82</v>
      </c>
      <c r="H64" s="140"/>
      <c r="I64" s="140"/>
    </row>
    <row r="65" spans="1:9" ht="21.75" customHeight="1">
      <c r="A65" s="122" t="s">
        <v>918</v>
      </c>
      <c r="B65" s="123">
        <v>10</v>
      </c>
      <c r="C65" s="33" t="s">
        <v>916</v>
      </c>
      <c r="D65" s="39">
        <f>D66</f>
        <v>2187700</v>
      </c>
      <c r="E65" s="48">
        <v>1804678.73</v>
      </c>
      <c r="F65" s="187">
        <f>SUM(D65)-E65</f>
        <v>383021.27</v>
      </c>
      <c r="H65" s="140"/>
      <c r="I65" s="140"/>
    </row>
    <row r="66" spans="1:9" ht="21" customHeight="1">
      <c r="A66" s="122" t="s">
        <v>918</v>
      </c>
      <c r="B66" s="123">
        <v>10</v>
      </c>
      <c r="C66" s="33" t="s">
        <v>917</v>
      </c>
      <c r="D66" s="39">
        <v>2187700</v>
      </c>
      <c r="E66" s="48">
        <v>1804678.73</v>
      </c>
      <c r="F66" s="187">
        <f>SUM(D66)-E66</f>
        <v>383021.27</v>
      </c>
      <c r="H66" s="140"/>
      <c r="I66" s="140"/>
    </row>
    <row r="67" spans="1:9" ht="18.75" customHeight="1">
      <c r="A67" s="118" t="s">
        <v>496</v>
      </c>
      <c r="B67" s="123">
        <v>10</v>
      </c>
      <c r="C67" s="33" t="s">
        <v>959</v>
      </c>
      <c r="D67" s="39">
        <f>D68+D72</f>
        <v>181100</v>
      </c>
      <c r="E67" s="48">
        <v>360206.5</v>
      </c>
      <c r="F67" s="187">
        <f t="shared" si="3"/>
        <v>-179106.5</v>
      </c>
      <c r="H67" s="140"/>
      <c r="I67" s="140"/>
    </row>
    <row r="68" spans="1:9" ht="18.75" customHeight="1">
      <c r="A68" s="168" t="s">
        <v>496</v>
      </c>
      <c r="B68" s="123">
        <v>10</v>
      </c>
      <c r="C68" s="33" t="s">
        <v>921</v>
      </c>
      <c r="D68" s="39">
        <v>181100</v>
      </c>
      <c r="E68" s="48">
        <v>360206.5</v>
      </c>
      <c r="F68" s="187">
        <f>SUM(D68)-E68</f>
        <v>-179106.5</v>
      </c>
      <c r="H68" s="140"/>
      <c r="I68" s="140"/>
    </row>
    <row r="69" spans="1:9" ht="27.75" customHeight="1" hidden="1">
      <c r="A69" s="168" t="s">
        <v>496</v>
      </c>
      <c r="B69" s="123">
        <v>10</v>
      </c>
      <c r="C69" s="33" t="s">
        <v>978</v>
      </c>
      <c r="D69" s="39">
        <v>0</v>
      </c>
      <c r="E69" s="181">
        <v>0</v>
      </c>
      <c r="F69" s="187">
        <f t="shared" si="3"/>
        <v>0</v>
      </c>
      <c r="H69" s="140"/>
      <c r="I69" s="140"/>
    </row>
    <row r="70" spans="1:9" ht="27.75" customHeight="1" hidden="1">
      <c r="A70" s="168" t="s">
        <v>496</v>
      </c>
      <c r="B70" s="119">
        <v>10</v>
      </c>
      <c r="C70" s="33" t="s">
        <v>979</v>
      </c>
      <c r="D70" s="39">
        <v>0</v>
      </c>
      <c r="E70" s="181">
        <v>0</v>
      </c>
      <c r="F70" s="187">
        <f>SUM(D70)-E70</f>
        <v>0</v>
      </c>
      <c r="H70" s="140"/>
      <c r="I70" s="140"/>
    </row>
    <row r="71" spans="1:9" ht="21" customHeight="1" hidden="1">
      <c r="A71" s="168" t="s">
        <v>496</v>
      </c>
      <c r="B71" s="119">
        <v>10</v>
      </c>
      <c r="C71" s="33" t="s">
        <v>980</v>
      </c>
      <c r="D71" s="39">
        <v>0</v>
      </c>
      <c r="E71" s="181">
        <v>0</v>
      </c>
      <c r="F71" s="187">
        <f t="shared" si="3"/>
        <v>0</v>
      </c>
      <c r="H71" s="140"/>
      <c r="I71" s="140"/>
    </row>
    <row r="72" spans="1:9" ht="21" customHeight="1">
      <c r="A72" s="168" t="s">
        <v>699</v>
      </c>
      <c r="B72" s="119">
        <v>10</v>
      </c>
      <c r="C72" s="33" t="s">
        <v>922</v>
      </c>
      <c r="D72" s="39">
        <v>0</v>
      </c>
      <c r="E72" s="48">
        <v>0</v>
      </c>
      <c r="F72" s="187">
        <f t="shared" si="3"/>
        <v>0</v>
      </c>
      <c r="H72" s="140"/>
      <c r="I72" s="140"/>
    </row>
    <row r="73" spans="1:9" s="111" customFormat="1" ht="18" customHeight="1" thickBot="1">
      <c r="A73" s="114" t="s">
        <v>497</v>
      </c>
      <c r="B73" s="115">
        <v>10</v>
      </c>
      <c r="C73" s="116" t="s">
        <v>498</v>
      </c>
      <c r="D73" s="117">
        <f>D74+D77</f>
        <v>219526500</v>
      </c>
      <c r="E73" s="117">
        <f>E74+E77</f>
        <v>111251503.34</v>
      </c>
      <c r="F73" s="191">
        <f t="shared" si="3"/>
        <v>108274996.66</v>
      </c>
      <c r="H73" s="112"/>
      <c r="I73" s="112"/>
    </row>
    <row r="74" spans="1:9" ht="23.25" customHeight="1">
      <c r="A74" s="71" t="s">
        <v>499</v>
      </c>
      <c r="B74" s="72">
        <v>10</v>
      </c>
      <c r="C74" s="53" t="s">
        <v>500</v>
      </c>
      <c r="D74" s="54">
        <f>D75</f>
        <v>18092700</v>
      </c>
      <c r="E74" s="54">
        <f>E75</f>
        <v>8438396.6</v>
      </c>
      <c r="F74" s="188">
        <f t="shared" si="3"/>
        <v>9654303.4</v>
      </c>
      <c r="H74" s="140"/>
      <c r="I74" s="140"/>
    </row>
    <row r="75" spans="1:9" ht="39" customHeight="1">
      <c r="A75" s="43" t="s">
        <v>323</v>
      </c>
      <c r="B75" s="38">
        <v>10</v>
      </c>
      <c r="C75" s="33" t="s">
        <v>322</v>
      </c>
      <c r="D75" s="39">
        <v>18092700</v>
      </c>
      <c r="E75" s="48">
        <v>8438396.6</v>
      </c>
      <c r="F75" s="187">
        <f t="shared" si="3"/>
        <v>9654303.4</v>
      </c>
      <c r="H75" s="140"/>
      <c r="I75" s="140"/>
    </row>
    <row r="76" spans="1:9" ht="36.75" customHeight="1">
      <c r="A76" s="43" t="s">
        <v>323</v>
      </c>
      <c r="B76" s="38">
        <v>10</v>
      </c>
      <c r="C76" s="33" t="s">
        <v>321</v>
      </c>
      <c r="D76" s="39">
        <v>18092700</v>
      </c>
      <c r="E76" s="48">
        <v>8438396.6</v>
      </c>
      <c r="F76" s="187">
        <f t="shared" si="3"/>
        <v>9654303.4</v>
      </c>
      <c r="H76" s="140"/>
      <c r="I76" s="140"/>
    </row>
    <row r="77" spans="1:9" ht="20.25" customHeight="1">
      <c r="A77" s="43" t="s">
        <v>502</v>
      </c>
      <c r="B77" s="38">
        <v>10</v>
      </c>
      <c r="C77" s="33" t="s">
        <v>503</v>
      </c>
      <c r="D77" s="39">
        <f>D78+D81</f>
        <v>201433800</v>
      </c>
      <c r="E77" s="48">
        <f>E78+E81</f>
        <v>102813106.74000001</v>
      </c>
      <c r="F77" s="187">
        <f t="shared" si="3"/>
        <v>98620693.25999999</v>
      </c>
      <c r="H77" s="140"/>
      <c r="I77" s="140"/>
    </row>
    <row r="78" spans="1:9" ht="15.75" customHeight="1">
      <c r="A78" s="43" t="s">
        <v>325</v>
      </c>
      <c r="B78" s="38">
        <v>10</v>
      </c>
      <c r="C78" s="33" t="s">
        <v>324</v>
      </c>
      <c r="D78" s="48">
        <f>D79</f>
        <v>180426400</v>
      </c>
      <c r="E78" s="48">
        <f>E79</f>
        <v>82071599.37</v>
      </c>
      <c r="F78" s="187">
        <f t="shared" si="3"/>
        <v>98354800.63</v>
      </c>
      <c r="H78" s="140"/>
      <c r="I78" s="140"/>
    </row>
    <row r="79" spans="1:9" ht="27.75" customHeight="1">
      <c r="A79" s="43" t="s">
        <v>331</v>
      </c>
      <c r="B79" s="38">
        <v>10</v>
      </c>
      <c r="C79" s="33" t="s">
        <v>326</v>
      </c>
      <c r="D79" s="39">
        <v>180426400</v>
      </c>
      <c r="E79" s="48">
        <v>82071599.37</v>
      </c>
      <c r="F79" s="274">
        <f t="shared" si="3"/>
        <v>98354800.63</v>
      </c>
      <c r="H79" s="140"/>
      <c r="I79" s="140"/>
    </row>
    <row r="80" spans="1:9" ht="26.25" customHeight="1">
      <c r="A80" s="43" t="s">
        <v>331</v>
      </c>
      <c r="B80" s="38">
        <v>10</v>
      </c>
      <c r="C80" s="33" t="s">
        <v>327</v>
      </c>
      <c r="D80" s="39">
        <v>180426400</v>
      </c>
      <c r="E80" s="48">
        <v>82071599.37</v>
      </c>
      <c r="F80" s="274">
        <f t="shared" si="3"/>
        <v>98354800.63</v>
      </c>
      <c r="H80" s="140"/>
      <c r="I80" s="140"/>
    </row>
    <row r="81" spans="1:9" ht="17.25" customHeight="1">
      <c r="A81" s="43" t="s">
        <v>332</v>
      </c>
      <c r="B81" s="38">
        <v>10</v>
      </c>
      <c r="C81" s="33" t="s">
        <v>328</v>
      </c>
      <c r="D81" s="39">
        <f>D82</f>
        <v>21007400</v>
      </c>
      <c r="E81" s="39">
        <f>E82</f>
        <v>20741507.37</v>
      </c>
      <c r="F81" s="274">
        <f t="shared" si="3"/>
        <v>265892.62999999896</v>
      </c>
      <c r="H81" s="140"/>
      <c r="I81" s="140"/>
    </row>
    <row r="82" spans="1:9" ht="26.25" customHeight="1">
      <c r="A82" s="43" t="s">
        <v>333</v>
      </c>
      <c r="B82" s="38">
        <v>10</v>
      </c>
      <c r="C82" s="33" t="s">
        <v>329</v>
      </c>
      <c r="D82" s="39">
        <v>21007400</v>
      </c>
      <c r="E82" s="39">
        <v>20741507.37</v>
      </c>
      <c r="F82" s="274">
        <f t="shared" si="3"/>
        <v>265892.62999999896</v>
      </c>
      <c r="H82" s="140"/>
      <c r="I82" s="140"/>
    </row>
    <row r="83" spans="1:9" ht="26.25" customHeight="1" thickBot="1">
      <c r="A83" s="43" t="s">
        <v>333</v>
      </c>
      <c r="B83" s="76">
        <v>10</v>
      </c>
      <c r="C83" s="36" t="s">
        <v>330</v>
      </c>
      <c r="D83" s="39">
        <v>21007400</v>
      </c>
      <c r="E83" s="39">
        <v>20741507.37</v>
      </c>
      <c r="F83" s="275">
        <f t="shared" si="3"/>
        <v>265892.62999999896</v>
      </c>
      <c r="H83" s="140"/>
      <c r="I83" s="140"/>
    </row>
    <row r="84" spans="1:9" s="111" customFormat="1" ht="29.25" customHeight="1" thickBot="1">
      <c r="A84" s="108" t="s">
        <v>504</v>
      </c>
      <c r="B84" s="109">
        <v>10</v>
      </c>
      <c r="C84" s="110" t="s">
        <v>505</v>
      </c>
      <c r="D84" s="55">
        <f>D85</f>
        <v>0</v>
      </c>
      <c r="E84" s="55">
        <f>E85</f>
        <v>-743.68</v>
      </c>
      <c r="F84" s="190">
        <f t="shared" si="3"/>
        <v>743.68</v>
      </c>
      <c r="H84" s="112"/>
      <c r="I84" s="112"/>
    </row>
    <row r="85" spans="1:9" ht="23.25" customHeight="1">
      <c r="A85" s="71" t="s">
        <v>506</v>
      </c>
      <c r="B85" s="72">
        <v>10</v>
      </c>
      <c r="C85" s="53" t="s">
        <v>507</v>
      </c>
      <c r="D85" s="54">
        <v>0</v>
      </c>
      <c r="E85" s="130">
        <f>E86</f>
        <v>-743.68</v>
      </c>
      <c r="F85" s="188">
        <f t="shared" si="3"/>
        <v>743.68</v>
      </c>
      <c r="H85" s="140"/>
      <c r="I85" s="140"/>
    </row>
    <row r="86" spans="1:9" ht="30" customHeight="1">
      <c r="A86" s="43" t="s">
        <v>508</v>
      </c>
      <c r="B86" s="38">
        <v>10</v>
      </c>
      <c r="C86" s="33" t="s">
        <v>509</v>
      </c>
      <c r="D86" s="39">
        <v>0</v>
      </c>
      <c r="E86" s="48">
        <f>E87</f>
        <v>-743.68</v>
      </c>
      <c r="F86" s="187">
        <f t="shared" si="3"/>
        <v>743.68</v>
      </c>
      <c r="H86" s="140"/>
      <c r="I86" s="140"/>
    </row>
    <row r="87" spans="1:9" ht="36" customHeight="1">
      <c r="A87" s="75" t="s">
        <v>336</v>
      </c>
      <c r="B87" s="76">
        <v>10</v>
      </c>
      <c r="C87" s="36" t="s">
        <v>334</v>
      </c>
      <c r="D87" s="50">
        <v>0</v>
      </c>
      <c r="E87" s="173">
        <v>-743.68</v>
      </c>
      <c r="F87" s="189">
        <f t="shared" si="3"/>
        <v>743.68</v>
      </c>
      <c r="H87" s="140"/>
      <c r="I87" s="140"/>
    </row>
    <row r="88" spans="1:12" s="141" customFormat="1" ht="33" customHeight="1">
      <c r="A88" s="118" t="s">
        <v>337</v>
      </c>
      <c r="B88" s="119">
        <v>10</v>
      </c>
      <c r="C88" s="33" t="s">
        <v>335</v>
      </c>
      <c r="D88" s="39">
        <v>0</v>
      </c>
      <c r="E88" s="173">
        <v>-743.68</v>
      </c>
      <c r="F88" s="187">
        <f t="shared" si="3"/>
        <v>743.68</v>
      </c>
      <c r="G88" s="135"/>
      <c r="H88" s="143"/>
      <c r="I88" s="143"/>
      <c r="J88" s="135"/>
      <c r="K88" s="135"/>
      <c r="L88" s="135"/>
    </row>
    <row r="89" spans="1:9" s="135" customFormat="1" ht="23.25" customHeight="1" hidden="1" thickBot="1">
      <c r="A89" s="142" t="s">
        <v>897</v>
      </c>
      <c r="B89" s="132">
        <v>10</v>
      </c>
      <c r="C89" s="116" t="s">
        <v>784</v>
      </c>
      <c r="D89" s="117"/>
      <c r="E89" s="184"/>
      <c r="F89" s="191"/>
      <c r="H89" s="143"/>
      <c r="I89" s="143"/>
    </row>
    <row r="90" spans="1:9" s="135" customFormat="1" ht="30.75" customHeight="1" hidden="1">
      <c r="A90" s="125" t="s">
        <v>781</v>
      </c>
      <c r="B90" s="126">
        <v>10</v>
      </c>
      <c r="C90" s="127" t="s">
        <v>785</v>
      </c>
      <c r="D90" s="128"/>
      <c r="E90" s="185"/>
      <c r="F90" s="192"/>
      <c r="H90" s="143"/>
      <c r="I90" s="143"/>
    </row>
    <row r="91" spans="1:9" s="135" customFormat="1" ht="40.5" customHeight="1" hidden="1">
      <c r="A91" s="120" t="s">
        <v>782</v>
      </c>
      <c r="B91" s="121">
        <v>10</v>
      </c>
      <c r="C91" s="47" t="s">
        <v>786</v>
      </c>
      <c r="D91" s="48"/>
      <c r="E91" s="181"/>
      <c r="F91" s="187"/>
      <c r="H91" s="143"/>
      <c r="I91" s="143"/>
    </row>
    <row r="92" spans="1:12" s="135" customFormat="1" ht="39" customHeight="1" hidden="1">
      <c r="A92" s="120" t="s">
        <v>783</v>
      </c>
      <c r="B92" s="121">
        <v>10</v>
      </c>
      <c r="C92" s="47" t="s">
        <v>787</v>
      </c>
      <c r="D92" s="48"/>
      <c r="E92" s="181"/>
      <c r="F92" s="187"/>
      <c r="G92" s="133"/>
      <c r="H92" s="140"/>
      <c r="I92" s="140"/>
      <c r="J92" s="133"/>
      <c r="K92" s="133"/>
      <c r="L92" s="133"/>
    </row>
    <row r="93" spans="1:9" ht="30" customHeight="1" thickBot="1">
      <c r="A93" s="114" t="s">
        <v>843</v>
      </c>
      <c r="B93" s="115">
        <v>10</v>
      </c>
      <c r="C93" s="116" t="s">
        <v>844</v>
      </c>
      <c r="D93" s="117">
        <f>D94+D117+D121</f>
        <v>24642200</v>
      </c>
      <c r="E93" s="117">
        <f>E94+E117+E121</f>
        <v>17516414.53</v>
      </c>
      <c r="F93" s="191">
        <f t="shared" si="3"/>
        <v>7125785.469999999</v>
      </c>
      <c r="H93" s="140"/>
      <c r="I93" s="140"/>
    </row>
    <row r="94" spans="1:9" ht="62.25" customHeight="1">
      <c r="A94" s="148" t="s">
        <v>853</v>
      </c>
      <c r="B94" s="149">
        <v>10</v>
      </c>
      <c r="C94" s="172" t="s">
        <v>854</v>
      </c>
      <c r="D94" s="130">
        <f>D95+D105+D108+D114+D111</f>
        <v>24640700</v>
      </c>
      <c r="E94" s="130">
        <f>E95+E105+E108+E114+E111</f>
        <v>17029912.57</v>
      </c>
      <c r="F94" s="188">
        <f t="shared" si="3"/>
        <v>7610787.43</v>
      </c>
      <c r="H94" s="140"/>
      <c r="I94" s="140"/>
    </row>
    <row r="95" spans="1:9" ht="50.25" customHeight="1">
      <c r="A95" s="150" t="s">
        <v>855</v>
      </c>
      <c r="B95" s="151">
        <v>10</v>
      </c>
      <c r="C95" s="47" t="s">
        <v>856</v>
      </c>
      <c r="D95" s="48">
        <f>D96</f>
        <v>22953900</v>
      </c>
      <c r="E95" s="48">
        <f>E96</f>
        <v>13759717.82</v>
      </c>
      <c r="F95" s="187">
        <f t="shared" si="3"/>
        <v>9194182.18</v>
      </c>
      <c r="H95" s="140"/>
      <c r="I95" s="140"/>
    </row>
    <row r="96" spans="1:9" ht="56.25">
      <c r="A96" s="150" t="s">
        <v>340</v>
      </c>
      <c r="B96" s="151">
        <v>10</v>
      </c>
      <c r="C96" s="47" t="s">
        <v>339</v>
      </c>
      <c r="D96" s="48">
        <v>22953900</v>
      </c>
      <c r="E96" s="48">
        <v>13759717.82</v>
      </c>
      <c r="F96" s="187">
        <f t="shared" si="3"/>
        <v>9194182.18</v>
      </c>
      <c r="H96" s="140"/>
      <c r="I96" s="140"/>
    </row>
    <row r="97" spans="1:9" ht="63" customHeight="1">
      <c r="A97" s="150" t="s">
        <v>340</v>
      </c>
      <c r="B97" s="151">
        <v>10</v>
      </c>
      <c r="C97" s="47" t="s">
        <v>338</v>
      </c>
      <c r="D97" s="48">
        <v>22953900</v>
      </c>
      <c r="E97" s="48">
        <v>13759717.82</v>
      </c>
      <c r="F97" s="187">
        <f t="shared" si="3"/>
        <v>9194182.18</v>
      </c>
      <c r="H97" s="140"/>
      <c r="I97" s="140"/>
    </row>
    <row r="98" spans="1:9" ht="56.25" hidden="1">
      <c r="A98" s="146" t="s">
        <v>857</v>
      </c>
      <c r="B98" s="147">
        <v>10</v>
      </c>
      <c r="C98" s="276" t="s">
        <v>858</v>
      </c>
      <c r="D98" s="48">
        <v>1053000</v>
      </c>
      <c r="E98" s="48">
        <v>1014844.33</v>
      </c>
      <c r="F98" s="182">
        <f t="shared" si="3"/>
        <v>38155.67000000004</v>
      </c>
      <c r="H98" s="140"/>
      <c r="I98" s="140"/>
    </row>
    <row r="99" spans="1:9" ht="45" hidden="1">
      <c r="A99" s="146" t="s">
        <v>859</v>
      </c>
      <c r="B99" s="147">
        <v>10</v>
      </c>
      <c r="C99" s="276" t="s">
        <v>860</v>
      </c>
      <c r="D99" s="48">
        <v>1053000</v>
      </c>
      <c r="E99" s="48">
        <v>1014844.33</v>
      </c>
      <c r="F99" s="182">
        <f t="shared" si="3"/>
        <v>38155.67000000004</v>
      </c>
      <c r="H99" s="140"/>
      <c r="I99" s="140"/>
    </row>
    <row r="100" spans="1:9" ht="45" hidden="1">
      <c r="A100" s="146" t="s">
        <v>859</v>
      </c>
      <c r="B100" s="147">
        <v>10</v>
      </c>
      <c r="C100" s="276" t="s">
        <v>861</v>
      </c>
      <c r="D100" s="48">
        <v>1053000</v>
      </c>
      <c r="E100" s="48">
        <v>1014844.33</v>
      </c>
      <c r="F100" s="182">
        <f t="shared" si="3"/>
        <v>38155.67000000004</v>
      </c>
      <c r="H100" s="140"/>
      <c r="I100" s="140"/>
    </row>
    <row r="101" spans="1:9" ht="22.5" hidden="1">
      <c r="A101" s="146" t="s">
        <v>862</v>
      </c>
      <c r="B101" s="147">
        <v>10</v>
      </c>
      <c r="C101" s="276" t="s">
        <v>863</v>
      </c>
      <c r="D101" s="45">
        <v>338700</v>
      </c>
      <c r="E101" s="45">
        <v>338743.25</v>
      </c>
      <c r="F101" s="182">
        <f t="shared" si="3"/>
        <v>-43.25</v>
      </c>
      <c r="H101" s="140"/>
      <c r="I101" s="140"/>
    </row>
    <row r="102" spans="1:9" ht="22.5" hidden="1">
      <c r="A102" s="146" t="s">
        <v>864</v>
      </c>
      <c r="B102" s="147">
        <v>10</v>
      </c>
      <c r="C102" s="276" t="s">
        <v>865</v>
      </c>
      <c r="D102" s="48">
        <v>338700</v>
      </c>
      <c r="E102" s="48">
        <v>338743.25</v>
      </c>
      <c r="F102" s="182">
        <f t="shared" si="3"/>
        <v>-43.25</v>
      </c>
      <c r="H102" s="140"/>
      <c r="I102" s="140"/>
    </row>
    <row r="103" spans="1:9" ht="30.75" customHeight="1" hidden="1">
      <c r="A103" s="146" t="s">
        <v>866</v>
      </c>
      <c r="B103" s="147">
        <v>10</v>
      </c>
      <c r="C103" s="276" t="s">
        <v>867</v>
      </c>
      <c r="D103" s="48">
        <v>338700</v>
      </c>
      <c r="E103" s="48">
        <v>338743.25</v>
      </c>
      <c r="F103" s="182">
        <f t="shared" si="3"/>
        <v>-43.25</v>
      </c>
      <c r="H103" s="140"/>
      <c r="I103" s="140"/>
    </row>
    <row r="104" spans="1:9" ht="30.75" customHeight="1" hidden="1">
      <c r="A104" s="152" t="s">
        <v>866</v>
      </c>
      <c r="B104" s="153">
        <v>10</v>
      </c>
      <c r="C104" s="277" t="s">
        <v>868</v>
      </c>
      <c r="D104" s="173">
        <v>338700</v>
      </c>
      <c r="E104" s="173">
        <v>338743.25</v>
      </c>
      <c r="F104" s="278">
        <f t="shared" si="3"/>
        <v>-43.25</v>
      </c>
      <c r="H104" s="140"/>
      <c r="I104" s="140"/>
    </row>
    <row r="105" spans="1:9" ht="57.75" customHeight="1">
      <c r="A105" s="124" t="s">
        <v>777</v>
      </c>
      <c r="B105" s="106">
        <v>10</v>
      </c>
      <c r="C105" s="36" t="s">
        <v>925</v>
      </c>
      <c r="D105" s="173">
        <f>D106</f>
        <v>234600</v>
      </c>
      <c r="E105" s="173">
        <f>E106</f>
        <v>114701.07</v>
      </c>
      <c r="F105" s="189">
        <f t="shared" si="3"/>
        <v>119898.93</v>
      </c>
      <c r="H105" s="140"/>
      <c r="I105" s="140"/>
    </row>
    <row r="106" spans="1:9" ht="63.75" customHeight="1">
      <c r="A106" s="118" t="s">
        <v>343</v>
      </c>
      <c r="B106" s="106">
        <v>10</v>
      </c>
      <c r="C106" s="36" t="s">
        <v>342</v>
      </c>
      <c r="D106" s="173">
        <v>234600</v>
      </c>
      <c r="E106" s="173">
        <v>114701.07</v>
      </c>
      <c r="F106" s="189">
        <f t="shared" si="3"/>
        <v>119898.93</v>
      </c>
      <c r="H106" s="140"/>
      <c r="I106" s="140"/>
    </row>
    <row r="107" spans="1:9" ht="69.75" customHeight="1">
      <c r="A107" s="118" t="s">
        <v>343</v>
      </c>
      <c r="B107" s="106">
        <v>10</v>
      </c>
      <c r="C107" s="36" t="s">
        <v>341</v>
      </c>
      <c r="D107" s="173">
        <v>234600</v>
      </c>
      <c r="E107" s="173">
        <v>114701.07</v>
      </c>
      <c r="F107" s="189">
        <f>SUM(D107)-E107</f>
        <v>119898.93</v>
      </c>
      <c r="H107" s="140"/>
      <c r="I107" s="140"/>
    </row>
    <row r="108" spans="1:9" ht="66" customHeight="1" hidden="1">
      <c r="A108" s="107" t="s">
        <v>759</v>
      </c>
      <c r="B108" s="106">
        <v>10</v>
      </c>
      <c r="C108" s="33" t="s">
        <v>858</v>
      </c>
      <c r="D108" s="39">
        <v>0</v>
      </c>
      <c r="E108" s="181">
        <v>0</v>
      </c>
      <c r="F108" s="278">
        <f t="shared" si="3"/>
        <v>0</v>
      </c>
      <c r="H108" s="140"/>
      <c r="I108" s="140"/>
    </row>
    <row r="109" spans="1:9" ht="51.75" customHeight="1" hidden="1">
      <c r="A109" s="107" t="s">
        <v>458</v>
      </c>
      <c r="B109" s="106">
        <v>10</v>
      </c>
      <c r="C109" s="33" t="s">
        <v>860</v>
      </c>
      <c r="D109" s="39">
        <v>0</v>
      </c>
      <c r="E109" s="181">
        <v>0</v>
      </c>
      <c r="F109" s="278">
        <f t="shared" si="3"/>
        <v>0</v>
      </c>
      <c r="H109" s="140"/>
      <c r="I109" s="140"/>
    </row>
    <row r="110" spans="1:9" ht="57.75" customHeight="1" hidden="1">
      <c r="A110" s="107" t="s">
        <v>458</v>
      </c>
      <c r="B110" s="106">
        <v>10</v>
      </c>
      <c r="C110" s="33" t="s">
        <v>861</v>
      </c>
      <c r="D110" s="39">
        <v>0</v>
      </c>
      <c r="E110" s="181">
        <v>0</v>
      </c>
      <c r="F110" s="182">
        <f t="shared" si="3"/>
        <v>0</v>
      </c>
      <c r="H110" s="140"/>
      <c r="I110" s="140"/>
    </row>
    <row r="111" spans="1:9" ht="69.75" customHeight="1" hidden="1">
      <c r="A111" s="107" t="s">
        <v>857</v>
      </c>
      <c r="B111" s="106">
        <v>10</v>
      </c>
      <c r="C111" s="33" t="s">
        <v>858</v>
      </c>
      <c r="D111" s="39">
        <f>D112</f>
        <v>0</v>
      </c>
      <c r="E111" s="39">
        <f>E112</f>
        <v>0</v>
      </c>
      <c r="F111" s="187">
        <f t="shared" si="3"/>
        <v>0</v>
      </c>
      <c r="H111" s="140"/>
      <c r="I111" s="140"/>
    </row>
    <row r="112" spans="1:9" ht="51.75" customHeight="1" hidden="1">
      <c r="A112" s="107" t="s">
        <v>346</v>
      </c>
      <c r="B112" s="106">
        <v>10</v>
      </c>
      <c r="C112" s="33" t="s">
        <v>344</v>
      </c>
      <c r="D112" s="39">
        <v>0</v>
      </c>
      <c r="E112" s="39">
        <v>0</v>
      </c>
      <c r="F112" s="187">
        <f t="shared" si="3"/>
        <v>0</v>
      </c>
      <c r="H112" s="140"/>
      <c r="I112" s="140"/>
    </row>
    <row r="113" spans="1:9" ht="53.25" customHeight="1" hidden="1">
      <c r="A113" s="107" t="s">
        <v>346</v>
      </c>
      <c r="B113" s="106">
        <v>10</v>
      </c>
      <c r="C113" s="33" t="s">
        <v>345</v>
      </c>
      <c r="D113" s="39">
        <v>0</v>
      </c>
      <c r="E113" s="39">
        <v>0</v>
      </c>
      <c r="F113" s="187">
        <f t="shared" si="3"/>
        <v>0</v>
      </c>
      <c r="H113" s="140"/>
      <c r="I113" s="140"/>
    </row>
    <row r="114" spans="1:9" ht="42" customHeight="1">
      <c r="A114" s="107" t="s">
        <v>934</v>
      </c>
      <c r="B114" s="119">
        <v>10</v>
      </c>
      <c r="C114" s="33" t="s">
        <v>933</v>
      </c>
      <c r="D114" s="39">
        <f>D115</f>
        <v>1452200</v>
      </c>
      <c r="E114" s="39">
        <f>E115</f>
        <v>3155493.68</v>
      </c>
      <c r="F114" s="187">
        <f t="shared" si="3"/>
        <v>-1703293.6800000002</v>
      </c>
      <c r="H114" s="140"/>
      <c r="I114" s="140"/>
    </row>
    <row r="115" spans="1:9" ht="25.5" customHeight="1">
      <c r="A115" s="107" t="s">
        <v>349</v>
      </c>
      <c r="B115" s="119">
        <v>10</v>
      </c>
      <c r="C115" s="33" t="s">
        <v>347</v>
      </c>
      <c r="D115" s="39">
        <v>1452200</v>
      </c>
      <c r="E115" s="39">
        <v>3155493.68</v>
      </c>
      <c r="F115" s="187">
        <f t="shared" si="3"/>
        <v>-1703293.6800000002</v>
      </c>
      <c r="H115" s="140"/>
      <c r="I115" s="140"/>
    </row>
    <row r="116" spans="1:9" ht="24" customHeight="1">
      <c r="A116" s="107" t="s">
        <v>349</v>
      </c>
      <c r="B116" s="119">
        <v>10</v>
      </c>
      <c r="C116" s="33" t="s">
        <v>348</v>
      </c>
      <c r="D116" s="39">
        <v>1452200</v>
      </c>
      <c r="E116" s="39">
        <v>3155493.68</v>
      </c>
      <c r="F116" s="187">
        <f t="shared" si="3"/>
        <v>-1703293.6800000002</v>
      </c>
      <c r="H116" s="140"/>
      <c r="I116" s="140"/>
    </row>
    <row r="117" spans="1:9" ht="24" customHeight="1">
      <c r="A117" s="107" t="s">
        <v>9</v>
      </c>
      <c r="B117" s="119">
        <v>10</v>
      </c>
      <c r="C117" s="33" t="s">
        <v>7</v>
      </c>
      <c r="D117" s="39">
        <f>D118</f>
        <v>1500</v>
      </c>
      <c r="E117" s="39">
        <f>E118</f>
        <v>1500</v>
      </c>
      <c r="F117" s="187">
        <f t="shared" si="3"/>
        <v>0</v>
      </c>
      <c r="H117" s="140"/>
      <c r="I117" s="140"/>
    </row>
    <row r="118" spans="1:9" ht="36" customHeight="1">
      <c r="A118" s="107" t="s">
        <v>10</v>
      </c>
      <c r="B118" s="119">
        <v>10</v>
      </c>
      <c r="C118" s="33" t="s">
        <v>8</v>
      </c>
      <c r="D118" s="39">
        <f>D120</f>
        <v>1500</v>
      </c>
      <c r="E118" s="39">
        <f>E120</f>
        <v>1500</v>
      </c>
      <c r="F118" s="274">
        <f t="shared" si="3"/>
        <v>0</v>
      </c>
      <c r="H118" s="140"/>
      <c r="I118" s="140"/>
    </row>
    <row r="119" spans="1:9" ht="36" customHeight="1">
      <c r="A119" s="107" t="s">
        <v>351</v>
      </c>
      <c r="B119" s="119">
        <v>10</v>
      </c>
      <c r="C119" s="33" t="s">
        <v>350</v>
      </c>
      <c r="D119" s="39">
        <v>1500</v>
      </c>
      <c r="E119" s="39">
        <v>1500</v>
      </c>
      <c r="F119" s="274">
        <f>SUM(D119)-E119</f>
        <v>0</v>
      </c>
      <c r="H119" s="140"/>
      <c r="I119" s="140"/>
    </row>
    <row r="120" spans="1:12" ht="33.75" customHeight="1">
      <c r="A120" s="107" t="s">
        <v>351</v>
      </c>
      <c r="B120" s="119">
        <v>10</v>
      </c>
      <c r="C120" s="33" t="s">
        <v>350</v>
      </c>
      <c r="D120" s="39">
        <v>1500</v>
      </c>
      <c r="E120" s="39">
        <v>1500</v>
      </c>
      <c r="F120" s="274">
        <f t="shared" si="3"/>
        <v>0</v>
      </c>
      <c r="G120" s="111"/>
      <c r="H120" s="112"/>
      <c r="I120" s="112"/>
      <c r="J120" s="111"/>
      <c r="K120" s="111"/>
      <c r="L120" s="111"/>
    </row>
    <row r="121" spans="1:12" ht="62.25" customHeight="1">
      <c r="A121" s="107" t="s">
        <v>21</v>
      </c>
      <c r="B121" s="119">
        <v>10</v>
      </c>
      <c r="C121" s="33" t="s">
        <v>19</v>
      </c>
      <c r="D121" s="39">
        <f>D125</f>
        <v>0</v>
      </c>
      <c r="E121" s="39">
        <f>E125+E122</f>
        <v>485001.95999999996</v>
      </c>
      <c r="F121" s="274">
        <f t="shared" si="3"/>
        <v>-485001.95999999996</v>
      </c>
      <c r="G121" s="111"/>
      <c r="H121" s="112"/>
      <c r="I121" s="112"/>
      <c r="J121" s="111"/>
      <c r="K121" s="111"/>
      <c r="L121" s="111"/>
    </row>
    <row r="122" spans="1:12" ht="41.25" customHeight="1">
      <c r="A122" s="107" t="s">
        <v>986</v>
      </c>
      <c r="B122" s="119">
        <v>10</v>
      </c>
      <c r="C122" s="33" t="s">
        <v>983</v>
      </c>
      <c r="D122" s="39">
        <f>D123</f>
        <v>0</v>
      </c>
      <c r="E122" s="39">
        <f>E123</f>
        <v>311812</v>
      </c>
      <c r="F122" s="274">
        <f t="shared" si="3"/>
        <v>-311812</v>
      </c>
      <c r="G122" s="111"/>
      <c r="H122" s="112"/>
      <c r="I122" s="112"/>
      <c r="J122" s="111"/>
      <c r="K122" s="111"/>
      <c r="L122" s="111"/>
    </row>
    <row r="123" spans="1:12" ht="42" customHeight="1">
      <c r="A123" s="215" t="s">
        <v>985</v>
      </c>
      <c r="B123" s="119">
        <v>10</v>
      </c>
      <c r="C123" s="33" t="s">
        <v>984</v>
      </c>
      <c r="D123" s="39">
        <v>0</v>
      </c>
      <c r="E123" s="39">
        <v>311812</v>
      </c>
      <c r="F123" s="274">
        <f t="shared" si="3"/>
        <v>-311812</v>
      </c>
      <c r="G123" s="111"/>
      <c r="H123" s="112"/>
      <c r="I123" s="112"/>
      <c r="J123" s="111"/>
      <c r="K123" s="111"/>
      <c r="L123" s="111"/>
    </row>
    <row r="124" spans="1:12" ht="34.5" customHeight="1">
      <c r="A124" s="107" t="s">
        <v>985</v>
      </c>
      <c r="B124" s="119">
        <v>10</v>
      </c>
      <c r="C124" s="33" t="s">
        <v>352</v>
      </c>
      <c r="D124" s="39">
        <v>0</v>
      </c>
      <c r="E124" s="39">
        <v>311812</v>
      </c>
      <c r="F124" s="274">
        <f t="shared" si="3"/>
        <v>-311812</v>
      </c>
      <c r="G124" s="111"/>
      <c r="H124" s="112"/>
      <c r="I124" s="112"/>
      <c r="J124" s="111"/>
      <c r="K124" s="111"/>
      <c r="L124" s="111"/>
    </row>
    <row r="125" spans="1:12" ht="61.5" customHeight="1">
      <c r="A125" s="215" t="s">
        <v>20</v>
      </c>
      <c r="B125" s="119">
        <v>10</v>
      </c>
      <c r="C125" s="33" t="s">
        <v>353</v>
      </c>
      <c r="D125" s="39">
        <f>D126</f>
        <v>0</v>
      </c>
      <c r="E125" s="39">
        <f>E126</f>
        <v>173189.96</v>
      </c>
      <c r="F125" s="274">
        <f t="shared" si="3"/>
        <v>-173189.96</v>
      </c>
      <c r="G125" s="111"/>
      <c r="H125" s="112"/>
      <c r="I125" s="112"/>
      <c r="J125" s="111"/>
      <c r="K125" s="111"/>
      <c r="L125" s="111"/>
    </row>
    <row r="126" spans="1:12" ht="62.25" customHeight="1">
      <c r="A126" s="107" t="s">
        <v>411</v>
      </c>
      <c r="B126" s="119">
        <v>10</v>
      </c>
      <c r="C126" s="33" t="s">
        <v>412</v>
      </c>
      <c r="D126" s="39">
        <f>D127</f>
        <v>0</v>
      </c>
      <c r="E126" s="39">
        <v>173189.96</v>
      </c>
      <c r="F126" s="274">
        <f t="shared" si="3"/>
        <v>-173189.96</v>
      </c>
      <c r="G126" s="111"/>
      <c r="H126" s="112"/>
      <c r="I126" s="112"/>
      <c r="J126" s="111"/>
      <c r="K126" s="111"/>
      <c r="L126" s="111"/>
    </row>
    <row r="127" spans="1:12" ht="60" customHeight="1">
      <c r="A127" s="107" t="s">
        <v>410</v>
      </c>
      <c r="B127" s="119">
        <v>10</v>
      </c>
      <c r="C127" s="33" t="s">
        <v>987</v>
      </c>
      <c r="D127" s="39">
        <v>0</v>
      </c>
      <c r="E127" s="39">
        <v>173189.96</v>
      </c>
      <c r="F127" s="274">
        <f t="shared" si="3"/>
        <v>-173189.96</v>
      </c>
      <c r="G127" s="111"/>
      <c r="H127" s="112"/>
      <c r="I127" s="112"/>
      <c r="J127" s="111"/>
      <c r="K127" s="111"/>
      <c r="L127" s="111"/>
    </row>
    <row r="128" spans="1:12" ht="28.5" customHeight="1">
      <c r="A128" s="270" t="s">
        <v>565</v>
      </c>
      <c r="B128" s="271">
        <v>10</v>
      </c>
      <c r="C128" s="46" t="s">
        <v>566</v>
      </c>
      <c r="D128" s="45">
        <f>D129</f>
        <v>0</v>
      </c>
      <c r="E128" s="45">
        <f>E129</f>
        <v>1500</v>
      </c>
      <c r="F128" s="279">
        <f>F129</f>
        <v>-1500</v>
      </c>
      <c r="G128" s="111"/>
      <c r="H128" s="112"/>
      <c r="I128" s="112"/>
      <c r="J128" s="111"/>
      <c r="K128" s="111"/>
      <c r="L128" s="111"/>
    </row>
    <row r="129" spans="1:12" ht="16.5" customHeight="1">
      <c r="A129" s="107" t="s">
        <v>559</v>
      </c>
      <c r="B129" s="268">
        <v>10</v>
      </c>
      <c r="C129" s="33" t="s">
        <v>560</v>
      </c>
      <c r="D129" s="39">
        <v>0</v>
      </c>
      <c r="E129" s="39">
        <f>E130</f>
        <v>1500</v>
      </c>
      <c r="F129" s="280">
        <f t="shared" si="3"/>
        <v>-1500</v>
      </c>
      <c r="G129" s="111"/>
      <c r="H129" s="112"/>
      <c r="I129" s="112"/>
      <c r="J129" s="111"/>
      <c r="K129" s="111"/>
      <c r="L129" s="111"/>
    </row>
    <row r="130" spans="1:12" ht="16.5" customHeight="1">
      <c r="A130" s="269" t="s">
        <v>561</v>
      </c>
      <c r="B130" s="119">
        <v>10</v>
      </c>
      <c r="C130" s="33" t="s">
        <v>562</v>
      </c>
      <c r="D130" s="39">
        <v>0</v>
      </c>
      <c r="E130" s="39">
        <v>1500</v>
      </c>
      <c r="F130" s="274">
        <f t="shared" si="3"/>
        <v>-1500</v>
      </c>
      <c r="G130" s="111"/>
      <c r="H130" s="112"/>
      <c r="I130" s="112"/>
      <c r="J130" s="111"/>
      <c r="K130" s="111"/>
      <c r="L130" s="111"/>
    </row>
    <row r="131" spans="1:12" ht="23.25" customHeight="1">
      <c r="A131" s="269" t="s">
        <v>563</v>
      </c>
      <c r="B131" s="119">
        <v>10</v>
      </c>
      <c r="C131" s="33" t="s">
        <v>564</v>
      </c>
      <c r="D131" s="39">
        <v>0</v>
      </c>
      <c r="E131" s="39">
        <v>1500</v>
      </c>
      <c r="F131" s="274">
        <f t="shared" si="3"/>
        <v>-1500</v>
      </c>
      <c r="G131" s="111"/>
      <c r="H131" s="112"/>
      <c r="I131" s="112"/>
      <c r="J131" s="111"/>
      <c r="K131" s="111"/>
      <c r="L131" s="111"/>
    </row>
    <row r="132" spans="1:9" s="111" customFormat="1" ht="30.75" customHeight="1">
      <c r="A132" s="213" t="s">
        <v>869</v>
      </c>
      <c r="B132" s="214">
        <v>10</v>
      </c>
      <c r="C132" s="281" t="s">
        <v>870</v>
      </c>
      <c r="D132" s="282">
        <f>D133+D136</f>
        <v>2790000</v>
      </c>
      <c r="E132" s="282">
        <f>E133+E136</f>
        <v>6060747.96</v>
      </c>
      <c r="F132" s="283">
        <f t="shared" si="3"/>
        <v>-3270747.96</v>
      </c>
      <c r="H132" s="112"/>
      <c r="I132" s="112"/>
    </row>
    <row r="133" spans="1:9" s="111" customFormat="1" ht="64.5" customHeight="1">
      <c r="A133" s="165" t="s">
        <v>774</v>
      </c>
      <c r="B133" s="166">
        <v>10</v>
      </c>
      <c r="C133" s="33" t="s">
        <v>924</v>
      </c>
      <c r="D133" s="39">
        <f>D134</f>
        <v>0</v>
      </c>
      <c r="E133" s="39">
        <f>E134</f>
        <v>3212645.39</v>
      </c>
      <c r="F133" s="274">
        <f t="shared" si="3"/>
        <v>-3212645.39</v>
      </c>
      <c r="H133" s="112"/>
      <c r="I133" s="112"/>
    </row>
    <row r="134" spans="1:9" s="111" customFormat="1" ht="76.5" customHeight="1">
      <c r="A134" s="164" t="s">
        <v>1051</v>
      </c>
      <c r="B134" s="166">
        <v>10</v>
      </c>
      <c r="C134" s="33" t="s">
        <v>1052</v>
      </c>
      <c r="D134" s="39">
        <v>0</v>
      </c>
      <c r="E134" s="39">
        <v>3212645.39</v>
      </c>
      <c r="F134" s="274">
        <f t="shared" si="3"/>
        <v>-3212645.39</v>
      </c>
      <c r="H134" s="112"/>
      <c r="I134" s="112"/>
    </row>
    <row r="135" spans="1:9" s="111" customFormat="1" ht="73.5" customHeight="1">
      <c r="A135" s="164" t="s">
        <v>1051</v>
      </c>
      <c r="B135" s="166">
        <v>10</v>
      </c>
      <c r="C135" s="33" t="s">
        <v>413</v>
      </c>
      <c r="D135" s="39">
        <v>0</v>
      </c>
      <c r="E135" s="39">
        <v>3212645.39</v>
      </c>
      <c r="F135" s="274">
        <f t="shared" si="3"/>
        <v>-3212645.39</v>
      </c>
      <c r="H135" s="112"/>
      <c r="I135" s="112"/>
    </row>
    <row r="136" spans="1:9" s="111" customFormat="1" ht="48" customHeight="1">
      <c r="A136" s="118" t="s">
        <v>773</v>
      </c>
      <c r="B136" s="119">
        <v>10</v>
      </c>
      <c r="C136" s="33" t="s">
        <v>778</v>
      </c>
      <c r="D136" s="39">
        <f>D137</f>
        <v>2790000</v>
      </c>
      <c r="E136" s="39">
        <f>E137</f>
        <v>2848102.57</v>
      </c>
      <c r="F136" s="274">
        <f t="shared" si="3"/>
        <v>-58102.56999999983</v>
      </c>
      <c r="H136" s="112"/>
      <c r="I136" s="112"/>
    </row>
    <row r="137" spans="1:9" s="111" customFormat="1" ht="42.75" customHeight="1">
      <c r="A137" s="71" t="s">
        <v>871</v>
      </c>
      <c r="B137" s="119">
        <v>10</v>
      </c>
      <c r="C137" s="33" t="s">
        <v>891</v>
      </c>
      <c r="D137" s="39">
        <f>D138</f>
        <v>2790000</v>
      </c>
      <c r="E137" s="39">
        <v>2848102.57</v>
      </c>
      <c r="F137" s="274">
        <f t="shared" si="3"/>
        <v>-58102.56999999983</v>
      </c>
      <c r="H137" s="112"/>
      <c r="I137" s="112"/>
    </row>
    <row r="138" spans="1:9" s="111" customFormat="1" ht="45" customHeight="1">
      <c r="A138" s="75" t="s">
        <v>1055</v>
      </c>
      <c r="B138" s="119">
        <v>10</v>
      </c>
      <c r="C138" s="33" t="s">
        <v>1054</v>
      </c>
      <c r="D138" s="39">
        <v>2790000</v>
      </c>
      <c r="E138" s="39">
        <v>2848102.57</v>
      </c>
      <c r="F138" s="274">
        <f t="shared" si="3"/>
        <v>-58102.56999999983</v>
      </c>
      <c r="H138" s="112"/>
      <c r="I138" s="112"/>
    </row>
    <row r="139" spans="1:9" s="111" customFormat="1" ht="34.5" customHeight="1">
      <c r="A139" s="75" t="s">
        <v>1055</v>
      </c>
      <c r="B139" s="119">
        <v>10</v>
      </c>
      <c r="C139" s="33" t="s">
        <v>1053</v>
      </c>
      <c r="D139" s="39">
        <v>2790000</v>
      </c>
      <c r="E139" s="39">
        <v>2848102.57</v>
      </c>
      <c r="F139" s="274">
        <f t="shared" si="3"/>
        <v>-58102.56999999983</v>
      </c>
      <c r="H139" s="112"/>
      <c r="I139" s="112"/>
    </row>
    <row r="140" spans="1:9" s="111" customFormat="1" ht="23.25" customHeight="1">
      <c r="A140" s="157" t="s">
        <v>897</v>
      </c>
      <c r="B140" s="158">
        <v>10</v>
      </c>
      <c r="C140" s="46" t="s">
        <v>784</v>
      </c>
      <c r="D140" s="45">
        <f>D144</f>
        <v>707400</v>
      </c>
      <c r="E140" s="45">
        <f>E144+E148+E145</f>
        <v>335712.95</v>
      </c>
      <c r="F140" s="284">
        <f t="shared" si="3"/>
        <v>371687.05</v>
      </c>
      <c r="H140" s="112"/>
      <c r="I140" s="112"/>
    </row>
    <row r="141" spans="1:9" s="111" customFormat="1" ht="42" customHeight="1" hidden="1">
      <c r="A141" s="120" t="s">
        <v>782</v>
      </c>
      <c r="B141" s="121">
        <v>10</v>
      </c>
      <c r="C141" s="47" t="s">
        <v>981</v>
      </c>
      <c r="D141" s="48">
        <v>0</v>
      </c>
      <c r="E141" s="48">
        <f>E142</f>
        <v>0</v>
      </c>
      <c r="F141" s="187">
        <f t="shared" si="3"/>
        <v>0</v>
      </c>
      <c r="H141" s="112"/>
      <c r="I141" s="112"/>
    </row>
    <row r="142" spans="1:9" s="111" customFormat="1" ht="41.25" customHeight="1" hidden="1">
      <c r="A142" s="120" t="s">
        <v>18</v>
      </c>
      <c r="B142" s="121">
        <v>10</v>
      </c>
      <c r="C142" s="47" t="s">
        <v>982</v>
      </c>
      <c r="D142" s="48">
        <v>0</v>
      </c>
      <c r="E142" s="48">
        <f>E143</f>
        <v>0</v>
      </c>
      <c r="F142" s="187">
        <f t="shared" si="3"/>
        <v>0</v>
      </c>
      <c r="H142" s="112"/>
      <c r="I142" s="112"/>
    </row>
    <row r="143" spans="1:9" s="111" customFormat="1" ht="77.25" customHeight="1" hidden="1">
      <c r="A143" s="120" t="s">
        <v>17</v>
      </c>
      <c r="B143" s="121">
        <v>10</v>
      </c>
      <c r="C143" s="47" t="s">
        <v>16</v>
      </c>
      <c r="D143" s="48">
        <v>0</v>
      </c>
      <c r="E143" s="48">
        <v>0</v>
      </c>
      <c r="F143" s="187">
        <f t="shared" si="3"/>
        <v>0</v>
      </c>
      <c r="H143" s="112"/>
      <c r="I143" s="112"/>
    </row>
    <row r="144" spans="1:9" s="111" customFormat="1" ht="40.5" customHeight="1">
      <c r="A144" s="120" t="s">
        <v>645</v>
      </c>
      <c r="B144" s="121">
        <v>10</v>
      </c>
      <c r="C144" s="47" t="s">
        <v>644</v>
      </c>
      <c r="D144" s="48">
        <f>D147</f>
        <v>707400</v>
      </c>
      <c r="E144" s="48">
        <v>307693.34</v>
      </c>
      <c r="F144" s="187">
        <f t="shared" si="3"/>
        <v>399706.66</v>
      </c>
      <c r="H144" s="112"/>
      <c r="I144" s="112"/>
    </row>
    <row r="145" spans="1:9" s="111" customFormat="1" ht="80.25" customHeight="1">
      <c r="A145" s="120" t="s">
        <v>17</v>
      </c>
      <c r="B145" s="121">
        <v>10</v>
      </c>
      <c r="C145" s="47" t="s">
        <v>106</v>
      </c>
      <c r="D145" s="48">
        <v>0</v>
      </c>
      <c r="E145" s="48">
        <v>3000</v>
      </c>
      <c r="F145" s="187">
        <f>D145-E145</f>
        <v>-3000</v>
      </c>
      <c r="H145" s="112"/>
      <c r="I145" s="112"/>
    </row>
    <row r="146" spans="1:9" s="111" customFormat="1" ht="46.5" customHeight="1">
      <c r="A146" s="120" t="s">
        <v>646</v>
      </c>
      <c r="B146" s="121">
        <v>10</v>
      </c>
      <c r="C146" s="47" t="s">
        <v>105</v>
      </c>
      <c r="D146" s="48">
        <v>0</v>
      </c>
      <c r="E146" s="48">
        <v>287610</v>
      </c>
      <c r="F146" s="187">
        <f t="shared" si="3"/>
        <v>-287610</v>
      </c>
      <c r="H146" s="112"/>
      <c r="I146" s="112"/>
    </row>
    <row r="147" spans="1:9" s="111" customFormat="1" ht="43.5" customHeight="1">
      <c r="A147" s="120" t="s">
        <v>646</v>
      </c>
      <c r="B147" s="121">
        <v>10</v>
      </c>
      <c r="C147" s="47" t="s">
        <v>104</v>
      </c>
      <c r="D147" s="48">
        <v>707400</v>
      </c>
      <c r="E147" s="48">
        <v>20083.34</v>
      </c>
      <c r="F147" s="187">
        <f t="shared" si="3"/>
        <v>687316.66</v>
      </c>
      <c r="H147" s="112"/>
      <c r="I147" s="112"/>
    </row>
    <row r="148" spans="1:9" s="111" customFormat="1" ht="29.25" customHeight="1">
      <c r="A148" s="120" t="s">
        <v>693</v>
      </c>
      <c r="B148" s="121">
        <v>10</v>
      </c>
      <c r="C148" s="47" t="s">
        <v>4</v>
      </c>
      <c r="D148" s="48">
        <v>0</v>
      </c>
      <c r="E148" s="48">
        <f>E149</f>
        <v>25019.61</v>
      </c>
      <c r="F148" s="187">
        <f t="shared" si="3"/>
        <v>-25019.61</v>
      </c>
      <c r="H148" s="112"/>
      <c r="I148" s="112"/>
    </row>
    <row r="149" spans="1:9" s="111" customFormat="1" ht="57" customHeight="1">
      <c r="A149" s="120" t="s">
        <v>694</v>
      </c>
      <c r="B149" s="121">
        <v>10</v>
      </c>
      <c r="C149" s="47" t="s">
        <v>103</v>
      </c>
      <c r="D149" s="48">
        <v>0</v>
      </c>
      <c r="E149" s="48">
        <v>25019.61</v>
      </c>
      <c r="F149" s="187">
        <f t="shared" si="3"/>
        <v>-25019.61</v>
      </c>
      <c r="H149" s="112"/>
      <c r="I149" s="112"/>
    </row>
    <row r="150" spans="1:9" s="111" customFormat="1" ht="30.75" customHeight="1" hidden="1">
      <c r="A150" s="120" t="s">
        <v>5</v>
      </c>
      <c r="B150" s="121">
        <v>10</v>
      </c>
      <c r="C150" s="47" t="s">
        <v>4</v>
      </c>
      <c r="D150" s="48">
        <f>D151</f>
        <v>0</v>
      </c>
      <c r="E150" s="48">
        <f>E151</f>
        <v>0</v>
      </c>
      <c r="F150" s="187">
        <f t="shared" si="3"/>
        <v>0</v>
      </c>
      <c r="H150" s="112"/>
      <c r="I150" s="112"/>
    </row>
    <row r="151" spans="1:9" s="111" customFormat="1" ht="26.25" customHeight="1" hidden="1">
      <c r="A151" s="120" t="s">
        <v>320</v>
      </c>
      <c r="B151" s="121">
        <v>10</v>
      </c>
      <c r="C151" s="47" t="s">
        <v>935</v>
      </c>
      <c r="D151" s="48">
        <v>0</v>
      </c>
      <c r="E151" s="48">
        <f>E152+E153</f>
        <v>0</v>
      </c>
      <c r="F151" s="187">
        <f t="shared" si="3"/>
        <v>0</v>
      </c>
      <c r="H151" s="112"/>
      <c r="I151" s="112"/>
    </row>
    <row r="152" spans="1:9" s="111" customFormat="1" ht="31.5" customHeight="1" hidden="1">
      <c r="A152" s="120" t="s">
        <v>320</v>
      </c>
      <c r="B152" s="121">
        <v>10</v>
      </c>
      <c r="C152" s="47" t="s">
        <v>15</v>
      </c>
      <c r="D152" s="48">
        <v>0</v>
      </c>
      <c r="E152" s="48">
        <v>0</v>
      </c>
      <c r="F152" s="187">
        <f t="shared" si="3"/>
        <v>0</v>
      </c>
      <c r="H152" s="112"/>
      <c r="I152" s="112"/>
    </row>
    <row r="153" spans="1:12" s="111" customFormat="1" ht="31.5" customHeight="1" hidden="1">
      <c r="A153" s="120" t="s">
        <v>320</v>
      </c>
      <c r="B153" s="121">
        <v>11</v>
      </c>
      <c r="C153" s="47" t="s">
        <v>14</v>
      </c>
      <c r="D153" s="48">
        <v>0</v>
      </c>
      <c r="E153" s="48">
        <v>0</v>
      </c>
      <c r="F153" s="187">
        <f>SUM(D153)-E153</f>
        <v>0</v>
      </c>
      <c r="G153" s="58"/>
      <c r="H153" s="105"/>
      <c r="I153" s="105"/>
      <c r="J153" s="58"/>
      <c r="K153" s="58"/>
      <c r="L153" s="58"/>
    </row>
    <row r="154" spans="1:9" s="58" customFormat="1" ht="12.75">
      <c r="A154" s="157" t="s">
        <v>872</v>
      </c>
      <c r="B154" s="158">
        <v>10</v>
      </c>
      <c r="C154" s="46" t="s">
        <v>873</v>
      </c>
      <c r="D154" s="45">
        <v>0</v>
      </c>
      <c r="E154" s="45">
        <f>E158</f>
        <v>0</v>
      </c>
      <c r="F154" s="187">
        <f t="shared" si="3"/>
        <v>0</v>
      </c>
      <c r="H154" s="105"/>
      <c r="I154" s="105"/>
    </row>
    <row r="155" spans="1:9" s="58" customFormat="1" ht="12.75" hidden="1">
      <c r="A155" s="120" t="s">
        <v>477</v>
      </c>
      <c r="B155" s="121">
        <v>10</v>
      </c>
      <c r="C155" s="47" t="s">
        <v>475</v>
      </c>
      <c r="D155" s="48">
        <v>0</v>
      </c>
      <c r="E155" s="48">
        <v>0</v>
      </c>
      <c r="F155" s="187">
        <f t="shared" si="3"/>
        <v>0</v>
      </c>
      <c r="H155" s="105"/>
      <c r="I155" s="105"/>
    </row>
    <row r="156" spans="1:9" s="58" customFormat="1" ht="12.75" hidden="1">
      <c r="A156" s="120" t="s">
        <v>478</v>
      </c>
      <c r="B156" s="121">
        <v>10</v>
      </c>
      <c r="C156" s="47" t="s">
        <v>776</v>
      </c>
      <c r="D156" s="48">
        <v>0</v>
      </c>
      <c r="E156" s="48">
        <v>0</v>
      </c>
      <c r="F156" s="187">
        <f t="shared" si="3"/>
        <v>0</v>
      </c>
      <c r="H156" s="105"/>
      <c r="I156" s="105"/>
    </row>
    <row r="157" spans="1:9" s="58" customFormat="1" ht="12.75" hidden="1">
      <c r="A157" s="120" t="s">
        <v>478</v>
      </c>
      <c r="B157" s="121">
        <v>10</v>
      </c>
      <c r="C157" s="47" t="s">
        <v>476</v>
      </c>
      <c r="D157" s="48">
        <v>0</v>
      </c>
      <c r="E157" s="48">
        <v>0</v>
      </c>
      <c r="F157" s="187">
        <f t="shared" si="3"/>
        <v>0</v>
      </c>
      <c r="H157" s="105"/>
      <c r="I157" s="105"/>
    </row>
    <row r="158" spans="1:9" s="58" customFormat="1" ht="15" customHeight="1" hidden="1">
      <c r="A158" s="120" t="s">
        <v>648</v>
      </c>
      <c r="B158" s="121">
        <v>10</v>
      </c>
      <c r="C158" s="47" t="s">
        <v>647</v>
      </c>
      <c r="D158" s="48">
        <v>0</v>
      </c>
      <c r="E158" s="48">
        <f>E159</f>
        <v>0</v>
      </c>
      <c r="F158" s="187">
        <f t="shared" si="3"/>
        <v>0</v>
      </c>
      <c r="H158" s="105"/>
      <c r="I158" s="105"/>
    </row>
    <row r="159" spans="1:9" s="58" customFormat="1" ht="15.75" customHeight="1">
      <c r="A159" s="120" t="s">
        <v>649</v>
      </c>
      <c r="B159" s="121">
        <v>10</v>
      </c>
      <c r="C159" s="47" t="s">
        <v>696</v>
      </c>
      <c r="D159" s="48">
        <v>0</v>
      </c>
      <c r="E159" s="48">
        <f>E160</f>
        <v>0</v>
      </c>
      <c r="F159" s="187">
        <f t="shared" si="3"/>
        <v>0</v>
      </c>
      <c r="H159" s="105"/>
      <c r="I159" s="105"/>
    </row>
    <row r="160" spans="1:9" s="58" customFormat="1" ht="12.75" customHeight="1">
      <c r="A160" s="120" t="s">
        <v>649</v>
      </c>
      <c r="B160" s="121">
        <v>10</v>
      </c>
      <c r="C160" s="47" t="s">
        <v>695</v>
      </c>
      <c r="D160" s="48">
        <v>0</v>
      </c>
      <c r="E160" s="48">
        <v>0</v>
      </c>
      <c r="F160" s="187">
        <f t="shared" si="3"/>
        <v>0</v>
      </c>
      <c r="H160" s="105"/>
      <c r="I160" s="105"/>
    </row>
    <row r="161" spans="1:9" s="58" customFormat="1" ht="21.75" customHeight="1">
      <c r="A161" s="157" t="s">
        <v>874</v>
      </c>
      <c r="B161" s="158">
        <v>10</v>
      </c>
      <c r="C161" s="46" t="s">
        <v>875</v>
      </c>
      <c r="D161" s="45">
        <f>D162+D177+D181+D174+D184</f>
        <v>88070560</v>
      </c>
      <c r="E161" s="45">
        <f>E162+E177+E181+E174</f>
        <v>46206690.25</v>
      </c>
      <c r="F161" s="284">
        <f t="shared" si="3"/>
        <v>41863869.75</v>
      </c>
      <c r="H161" s="105"/>
      <c r="I161" s="105"/>
    </row>
    <row r="162" spans="1:9" s="58" customFormat="1" ht="35.25" customHeight="1">
      <c r="A162" s="169" t="s">
        <v>775</v>
      </c>
      <c r="B162" s="72">
        <v>10</v>
      </c>
      <c r="C162" s="53" t="s">
        <v>876</v>
      </c>
      <c r="D162" s="54">
        <f>D163+D167</f>
        <v>89694060</v>
      </c>
      <c r="E162" s="130">
        <f>E163+E167</f>
        <v>41806690.25</v>
      </c>
      <c r="F162" s="188">
        <f t="shared" si="3"/>
        <v>47887369.75</v>
      </c>
      <c r="H162" s="105"/>
      <c r="I162" s="105"/>
    </row>
    <row r="163" spans="1:9" s="58" customFormat="1" ht="31.5" customHeight="1">
      <c r="A163" s="43" t="s">
        <v>459</v>
      </c>
      <c r="B163" s="38">
        <v>10</v>
      </c>
      <c r="C163" s="33" t="s">
        <v>977</v>
      </c>
      <c r="D163" s="39">
        <v>200</v>
      </c>
      <c r="E163" s="48">
        <f>E164</f>
        <v>200</v>
      </c>
      <c r="F163" s="187">
        <f t="shared" si="3"/>
        <v>0</v>
      </c>
      <c r="H163" s="105"/>
      <c r="I163" s="105"/>
    </row>
    <row r="164" spans="1:9" s="58" customFormat="1" ht="25.5" customHeight="1">
      <c r="A164" s="43" t="s">
        <v>460</v>
      </c>
      <c r="B164" s="38">
        <v>10</v>
      </c>
      <c r="C164" s="33" t="s">
        <v>461</v>
      </c>
      <c r="D164" s="39">
        <v>200</v>
      </c>
      <c r="E164" s="48">
        <f>E165</f>
        <v>200</v>
      </c>
      <c r="F164" s="187">
        <f t="shared" si="3"/>
        <v>0</v>
      </c>
      <c r="H164" s="105"/>
      <c r="I164" s="105"/>
    </row>
    <row r="165" spans="1:9" s="58" customFormat="1" ht="25.5" customHeight="1">
      <c r="A165" s="43" t="s">
        <v>460</v>
      </c>
      <c r="B165" s="38">
        <v>10</v>
      </c>
      <c r="C165" s="33" t="s">
        <v>1059</v>
      </c>
      <c r="D165" s="39">
        <v>200</v>
      </c>
      <c r="E165" s="48">
        <v>200</v>
      </c>
      <c r="F165" s="187">
        <f>SUM(D165)-E165</f>
        <v>0</v>
      </c>
      <c r="H165" s="105"/>
      <c r="I165" s="105"/>
    </row>
    <row r="166" spans="1:9" s="58" customFormat="1" ht="31.5" customHeight="1">
      <c r="A166" s="43" t="s">
        <v>460</v>
      </c>
      <c r="B166" s="38">
        <v>10</v>
      </c>
      <c r="C166" s="33" t="s">
        <v>1058</v>
      </c>
      <c r="D166" s="39">
        <v>200</v>
      </c>
      <c r="E166" s="48">
        <v>200</v>
      </c>
      <c r="F166" s="187">
        <f t="shared" si="3"/>
        <v>0</v>
      </c>
      <c r="H166" s="105"/>
      <c r="I166" s="105"/>
    </row>
    <row r="167" spans="1:9" s="58" customFormat="1" ht="18" customHeight="1">
      <c r="A167" s="43" t="s">
        <v>877</v>
      </c>
      <c r="B167" s="38">
        <v>10</v>
      </c>
      <c r="C167" s="33" t="s">
        <v>878</v>
      </c>
      <c r="D167" s="39">
        <f>D171</f>
        <v>89693860</v>
      </c>
      <c r="E167" s="48">
        <f>E171</f>
        <v>41806490.25</v>
      </c>
      <c r="F167" s="187">
        <f t="shared" si="3"/>
        <v>47887369.75</v>
      </c>
      <c r="H167" s="105"/>
      <c r="I167" s="105"/>
    </row>
    <row r="168" spans="1:9" s="58" customFormat="1" ht="33.75" hidden="1">
      <c r="A168" s="43" t="s">
        <v>879</v>
      </c>
      <c r="B168" s="38">
        <v>10</v>
      </c>
      <c r="C168" s="33" t="s">
        <v>880</v>
      </c>
      <c r="D168" s="39">
        <v>2032500</v>
      </c>
      <c r="E168" s="48">
        <v>2032500</v>
      </c>
      <c r="F168" s="187">
        <f t="shared" si="3"/>
        <v>0</v>
      </c>
      <c r="H168" s="105"/>
      <c r="I168" s="105"/>
    </row>
    <row r="169" spans="1:9" s="58" customFormat="1" ht="45" hidden="1">
      <c r="A169" s="43" t="s">
        <v>881</v>
      </c>
      <c r="B169" s="38">
        <v>10</v>
      </c>
      <c r="C169" s="33" t="s">
        <v>882</v>
      </c>
      <c r="D169" s="39">
        <v>2032500</v>
      </c>
      <c r="E169" s="48">
        <v>2032500</v>
      </c>
      <c r="F169" s="187">
        <f t="shared" si="3"/>
        <v>0</v>
      </c>
      <c r="H169" s="105"/>
      <c r="I169" s="105"/>
    </row>
    <row r="170" spans="1:9" s="58" customFormat="1" ht="45" hidden="1">
      <c r="A170" s="43" t="s">
        <v>881</v>
      </c>
      <c r="B170" s="38">
        <v>10</v>
      </c>
      <c r="C170" s="33" t="s">
        <v>883</v>
      </c>
      <c r="D170" s="39">
        <v>2032500</v>
      </c>
      <c r="E170" s="48">
        <v>2032500</v>
      </c>
      <c r="F170" s="187">
        <f t="shared" si="3"/>
        <v>0</v>
      </c>
      <c r="H170" s="105"/>
      <c r="I170" s="105"/>
    </row>
    <row r="171" spans="1:9" s="58" customFormat="1" ht="22.5" customHeight="1">
      <c r="A171" s="43" t="s">
        <v>884</v>
      </c>
      <c r="B171" s="38">
        <v>10</v>
      </c>
      <c r="C171" s="33" t="s">
        <v>885</v>
      </c>
      <c r="D171" s="39">
        <f>D172</f>
        <v>89693860</v>
      </c>
      <c r="E171" s="48">
        <f>E172</f>
        <v>41806490.25</v>
      </c>
      <c r="F171" s="187">
        <f t="shared" si="3"/>
        <v>47887369.75</v>
      </c>
      <c r="H171" s="105"/>
      <c r="I171" s="105"/>
    </row>
    <row r="172" spans="1:9" s="58" customFormat="1" ht="22.5">
      <c r="A172" s="43" t="s">
        <v>1060</v>
      </c>
      <c r="B172" s="38">
        <v>10</v>
      </c>
      <c r="C172" s="33" t="s">
        <v>1057</v>
      </c>
      <c r="D172" s="39">
        <v>89693860</v>
      </c>
      <c r="E172" s="48">
        <v>41806490.25</v>
      </c>
      <c r="F172" s="187">
        <f aca="true" t="shared" si="4" ref="F172:F183">SUM(D172)-E172</f>
        <v>47887369.75</v>
      </c>
      <c r="H172" s="105"/>
      <c r="I172" s="105"/>
    </row>
    <row r="173" spans="1:9" s="58" customFormat="1" ht="22.5">
      <c r="A173" s="44" t="s">
        <v>1060</v>
      </c>
      <c r="B173" s="38">
        <v>10</v>
      </c>
      <c r="C173" s="33" t="s">
        <v>1056</v>
      </c>
      <c r="D173" s="39">
        <v>89693860</v>
      </c>
      <c r="E173" s="48">
        <v>41806490.25</v>
      </c>
      <c r="F173" s="187">
        <f>SUM(D173)-E173</f>
        <v>47887369.75</v>
      </c>
      <c r="H173" s="105"/>
      <c r="I173" s="105"/>
    </row>
    <row r="174" spans="1:9" s="58" customFormat="1" ht="22.5">
      <c r="A174" s="44" t="s">
        <v>53</v>
      </c>
      <c r="B174" s="38">
        <v>10</v>
      </c>
      <c r="C174" s="33" t="s">
        <v>1061</v>
      </c>
      <c r="D174" s="39">
        <f>D175</f>
        <v>0</v>
      </c>
      <c r="E174" s="39">
        <f>E175</f>
        <v>4400000</v>
      </c>
      <c r="F174" s="187">
        <f>SUM(D174)-E174</f>
        <v>-4400000</v>
      </c>
      <c r="H174" s="105"/>
      <c r="I174" s="105"/>
    </row>
    <row r="175" spans="1:9" s="58" customFormat="1" ht="22.5">
      <c r="A175" s="44" t="s">
        <v>53</v>
      </c>
      <c r="B175" s="38">
        <v>10</v>
      </c>
      <c r="C175" s="33" t="s">
        <v>1062</v>
      </c>
      <c r="D175" s="39">
        <v>0</v>
      </c>
      <c r="E175" s="48">
        <v>4400000</v>
      </c>
      <c r="F175" s="187">
        <f>SUM(D175)-E175</f>
        <v>-4400000</v>
      </c>
      <c r="H175" s="105"/>
      <c r="I175" s="105"/>
    </row>
    <row r="176" spans="1:9" s="58" customFormat="1" ht="24" customHeight="1">
      <c r="A176" s="44" t="s">
        <v>53</v>
      </c>
      <c r="B176" s="38">
        <v>10</v>
      </c>
      <c r="C176" s="33" t="s">
        <v>1063</v>
      </c>
      <c r="D176" s="39">
        <v>0</v>
      </c>
      <c r="E176" s="48">
        <v>4400000</v>
      </c>
      <c r="F176" s="187">
        <f>SUM(D176)-E176</f>
        <v>-4400000</v>
      </c>
      <c r="H176" s="105"/>
      <c r="I176" s="105"/>
    </row>
    <row r="177" spans="1:12" s="58" customFormat="1" ht="40.5" customHeight="1" hidden="1">
      <c r="A177" s="44" t="s">
        <v>753</v>
      </c>
      <c r="B177" s="38">
        <v>10</v>
      </c>
      <c r="C177" s="144" t="s">
        <v>849</v>
      </c>
      <c r="D177" s="145">
        <v>0</v>
      </c>
      <c r="E177" s="181">
        <v>0</v>
      </c>
      <c r="F177" s="182">
        <f t="shared" si="4"/>
        <v>0</v>
      </c>
      <c r="G177" s="133"/>
      <c r="H177" s="140"/>
      <c r="I177" s="140"/>
      <c r="J177" s="133"/>
      <c r="K177" s="133"/>
      <c r="L177" s="133"/>
    </row>
    <row r="178" spans="1:9" ht="36.75" customHeight="1" hidden="1">
      <c r="A178" s="44" t="s">
        <v>754</v>
      </c>
      <c r="B178" s="38">
        <v>10</v>
      </c>
      <c r="C178" s="144" t="s">
        <v>850</v>
      </c>
      <c r="D178" s="145">
        <v>0</v>
      </c>
      <c r="E178" s="181">
        <v>0</v>
      </c>
      <c r="F178" s="182">
        <f t="shared" si="4"/>
        <v>0</v>
      </c>
      <c r="H178" s="140"/>
      <c r="I178" s="140"/>
    </row>
    <row r="179" spans="1:9" ht="36.75" customHeight="1" hidden="1">
      <c r="A179" s="44" t="s">
        <v>755</v>
      </c>
      <c r="B179" s="38">
        <v>10</v>
      </c>
      <c r="C179" s="144" t="s">
        <v>851</v>
      </c>
      <c r="D179" s="145">
        <v>0</v>
      </c>
      <c r="E179" s="181">
        <v>0</v>
      </c>
      <c r="F179" s="182">
        <f>SUM(D179)-E179</f>
        <v>0</v>
      </c>
      <c r="H179" s="140"/>
      <c r="I179" s="140"/>
    </row>
    <row r="180" spans="1:9" ht="39.75" customHeight="1" hidden="1">
      <c r="A180" s="44" t="s">
        <v>755</v>
      </c>
      <c r="B180" s="38">
        <v>10</v>
      </c>
      <c r="C180" s="144" t="s">
        <v>756</v>
      </c>
      <c r="D180" s="145">
        <v>0</v>
      </c>
      <c r="E180" s="181">
        <v>0</v>
      </c>
      <c r="F180" s="182">
        <f t="shared" si="4"/>
        <v>0</v>
      </c>
      <c r="H180" s="140"/>
      <c r="I180" s="140"/>
    </row>
    <row r="181" spans="1:9" ht="39" customHeight="1" hidden="1">
      <c r="A181" s="154" t="s">
        <v>772</v>
      </c>
      <c r="B181" s="155">
        <v>10</v>
      </c>
      <c r="C181" s="46" t="s">
        <v>852</v>
      </c>
      <c r="D181" s="45">
        <v>0</v>
      </c>
      <c r="E181" s="167">
        <v>0</v>
      </c>
      <c r="F181" s="186">
        <f t="shared" si="4"/>
        <v>0</v>
      </c>
      <c r="H181" s="140"/>
      <c r="I181" s="140"/>
    </row>
    <row r="182" spans="1:9" ht="39" customHeight="1" hidden="1">
      <c r="A182" s="156" t="s">
        <v>764</v>
      </c>
      <c r="B182" s="151"/>
      <c r="C182" s="47" t="s">
        <v>765</v>
      </c>
      <c r="D182" s="48">
        <v>0</v>
      </c>
      <c r="E182" s="181">
        <v>0</v>
      </c>
      <c r="F182" s="182">
        <f>SUM(D182)-E182</f>
        <v>0</v>
      </c>
      <c r="H182" s="140"/>
      <c r="I182" s="140"/>
    </row>
    <row r="183" spans="1:9" ht="39.75" customHeight="1" hidden="1">
      <c r="A183" s="156" t="s">
        <v>757</v>
      </c>
      <c r="B183" s="151">
        <v>10</v>
      </c>
      <c r="C183" s="47" t="s">
        <v>758</v>
      </c>
      <c r="D183" s="48">
        <v>0</v>
      </c>
      <c r="E183" s="181">
        <v>0</v>
      </c>
      <c r="F183" s="182">
        <f t="shared" si="4"/>
        <v>0</v>
      </c>
      <c r="H183" s="140"/>
      <c r="I183" s="140"/>
    </row>
    <row r="184" spans="1:9" s="58" customFormat="1" ht="36.75" customHeight="1">
      <c r="A184" s="44" t="s">
        <v>1138</v>
      </c>
      <c r="B184" s="38">
        <v>10</v>
      </c>
      <c r="C184" s="33" t="s">
        <v>1139</v>
      </c>
      <c r="D184" s="39">
        <f>D185</f>
        <v>-1623500</v>
      </c>
      <c r="E184" s="48">
        <v>0</v>
      </c>
      <c r="F184" s="187">
        <f>SUM(D184)-E184</f>
        <v>-1623500</v>
      </c>
      <c r="H184" s="105"/>
      <c r="I184" s="105"/>
    </row>
    <row r="185" spans="1:9" s="58" customFormat="1" ht="42.75" customHeight="1">
      <c r="A185" s="44" t="s">
        <v>1140</v>
      </c>
      <c r="B185" s="38">
        <v>10</v>
      </c>
      <c r="C185" s="33" t="s">
        <v>1141</v>
      </c>
      <c r="D185" s="39">
        <v>-1623500</v>
      </c>
      <c r="E185" s="48">
        <v>0</v>
      </c>
      <c r="F185" s="187">
        <f>SUM(D185)-E185</f>
        <v>-1623500</v>
      </c>
      <c r="H185" s="105"/>
      <c r="I185" s="105"/>
    </row>
    <row r="186" spans="8:9" ht="12.75">
      <c r="H186" s="140"/>
      <c r="I186" s="140"/>
    </row>
    <row r="187" spans="8:9" ht="12.75">
      <c r="H187" s="140"/>
      <c r="I187" s="140"/>
    </row>
    <row r="188" spans="8:9" ht="12.75">
      <c r="H188" s="140"/>
      <c r="I188" s="140"/>
    </row>
    <row r="189" spans="8:9" ht="12.75">
      <c r="H189" s="140"/>
      <c r="I189" s="140"/>
    </row>
    <row r="190" spans="8:9" ht="12.75">
      <c r="H190" s="140"/>
      <c r="I190" s="140"/>
    </row>
    <row r="191" spans="8:9" ht="12.75">
      <c r="H191" s="140"/>
      <c r="I191" s="140"/>
    </row>
    <row r="192" spans="8:9" ht="12.75">
      <c r="H192" s="140"/>
      <c r="I192" s="140"/>
    </row>
    <row r="193" spans="8:9" ht="12.75">
      <c r="H193" s="140"/>
      <c r="I193" s="140"/>
    </row>
    <row r="194" spans="8:9" ht="12.75">
      <c r="H194" s="140"/>
      <c r="I194" s="140"/>
    </row>
    <row r="195" spans="8:9" ht="12.75">
      <c r="H195" s="140"/>
      <c r="I195" s="140"/>
    </row>
    <row r="196" spans="8:9" ht="12.75">
      <c r="H196" s="140"/>
      <c r="I196" s="140"/>
    </row>
    <row r="197" spans="8:9" ht="12.75">
      <c r="H197" s="140"/>
      <c r="I197" s="140"/>
    </row>
    <row r="198" spans="8:9" ht="12.75">
      <c r="H198" s="140"/>
      <c r="I198" s="140"/>
    </row>
    <row r="199" spans="8:9" ht="12.75">
      <c r="H199" s="140"/>
      <c r="I199" s="140"/>
    </row>
    <row r="200" spans="8:9" ht="12.75">
      <c r="H200" s="140"/>
      <c r="I200" s="140"/>
    </row>
    <row r="201" spans="8:9" ht="12.75">
      <c r="H201" s="140"/>
      <c r="I201" s="140"/>
    </row>
    <row r="202" spans="8:9" ht="12.75">
      <c r="H202" s="140"/>
      <c r="I202" s="140"/>
    </row>
    <row r="203" spans="8:9" ht="12.75">
      <c r="H203" s="140"/>
      <c r="I203" s="140"/>
    </row>
    <row r="204" spans="8:9" ht="12.75">
      <c r="H204" s="140"/>
      <c r="I204" s="140"/>
    </row>
    <row r="205" spans="8:9" ht="12.75">
      <c r="H205" s="140"/>
      <c r="I205" s="140"/>
    </row>
    <row r="206" spans="8:9" ht="12.75">
      <c r="H206" s="140"/>
      <c r="I206" s="140"/>
    </row>
    <row r="207" spans="8:9" ht="12.75">
      <c r="H207" s="140"/>
      <c r="I207" s="140"/>
    </row>
    <row r="208" spans="8:9" ht="12.75">
      <c r="H208" s="140"/>
      <c r="I208" s="140"/>
    </row>
    <row r="209" spans="8:9" ht="12.75">
      <c r="H209" s="140"/>
      <c r="I209" s="140"/>
    </row>
    <row r="210" spans="8:9" ht="12.75">
      <c r="H210" s="140"/>
      <c r="I210" s="140"/>
    </row>
    <row r="211" spans="8:9" ht="12.75">
      <c r="H211" s="140"/>
      <c r="I211" s="140"/>
    </row>
    <row r="212" spans="8:9" ht="12.75">
      <c r="H212" s="140"/>
      <c r="I212" s="140"/>
    </row>
    <row r="213" spans="8:9" ht="12.75">
      <c r="H213" s="140"/>
      <c r="I213" s="140"/>
    </row>
    <row r="214" spans="8:9" ht="12.75">
      <c r="H214" s="140"/>
      <c r="I214" s="140"/>
    </row>
    <row r="215" spans="8:9" ht="12.75">
      <c r="H215" s="140"/>
      <c r="I215" s="140"/>
    </row>
    <row r="216" spans="8:9" ht="12.75">
      <c r="H216" s="140"/>
      <c r="I216" s="140"/>
    </row>
    <row r="217" spans="8:9" ht="12.75">
      <c r="H217" s="140"/>
      <c r="I217" s="140"/>
    </row>
    <row r="218" spans="8:9" ht="12.75">
      <c r="H218" s="140"/>
      <c r="I218" s="140"/>
    </row>
    <row r="219" spans="8:9" ht="12.75">
      <c r="H219" s="140"/>
      <c r="I219" s="140"/>
    </row>
    <row r="220" spans="8:9" ht="12.75">
      <c r="H220" s="140"/>
      <c r="I220" s="140"/>
    </row>
    <row r="221" spans="8:9" ht="12.75">
      <c r="H221" s="140"/>
      <c r="I221" s="140"/>
    </row>
    <row r="222" spans="8:9" ht="12.75">
      <c r="H222" s="140"/>
      <c r="I222" s="140"/>
    </row>
    <row r="223" spans="8:9" ht="12.75">
      <c r="H223" s="140"/>
      <c r="I223" s="140"/>
    </row>
    <row r="224" spans="8:9" ht="12.75">
      <c r="H224" s="140"/>
      <c r="I224" s="140"/>
    </row>
    <row r="225" spans="8:9" ht="12.75">
      <c r="H225" s="140"/>
      <c r="I225" s="140"/>
    </row>
    <row r="226" spans="8:9" ht="12.75">
      <c r="H226" s="140"/>
      <c r="I226" s="140"/>
    </row>
    <row r="227" spans="8:9" ht="12.75">
      <c r="H227" s="140"/>
      <c r="I227" s="140"/>
    </row>
    <row r="228" spans="8:9" ht="12.75">
      <c r="H228" s="140"/>
      <c r="I228" s="140"/>
    </row>
    <row r="229" spans="8:9" ht="12.75">
      <c r="H229" s="140"/>
      <c r="I229" s="140"/>
    </row>
    <row r="230" spans="8:9" ht="12.75">
      <c r="H230" s="140"/>
      <c r="I230" s="140"/>
    </row>
    <row r="231" spans="8:9" ht="12.75">
      <c r="H231" s="140"/>
      <c r="I231" s="140"/>
    </row>
    <row r="232" spans="8:9" ht="12.75">
      <c r="H232" s="140"/>
      <c r="I232" s="140"/>
    </row>
    <row r="233" spans="8:9" ht="12.75">
      <c r="H233" s="140"/>
      <c r="I233" s="140"/>
    </row>
    <row r="234" spans="8:9" ht="12.75">
      <c r="H234" s="140"/>
      <c r="I234" s="140"/>
    </row>
    <row r="235" spans="8:9" ht="12.75">
      <c r="H235" s="140"/>
      <c r="I235" s="140"/>
    </row>
    <row r="236" spans="8:9" ht="12.75">
      <c r="H236" s="140"/>
      <c r="I236" s="140"/>
    </row>
    <row r="237" spans="8:9" ht="12.75">
      <c r="H237" s="140"/>
      <c r="I237" s="140"/>
    </row>
    <row r="238" spans="8:9" ht="12.75">
      <c r="H238" s="140"/>
      <c r="I238" s="140"/>
    </row>
    <row r="239" spans="8:9" ht="12.75">
      <c r="H239" s="140"/>
      <c r="I239" s="140"/>
    </row>
    <row r="240" spans="8:9" ht="12.75">
      <c r="H240" s="140"/>
      <c r="I240" s="140"/>
    </row>
    <row r="241" spans="8:9" ht="12.75">
      <c r="H241" s="140"/>
      <c r="I241" s="140"/>
    </row>
    <row r="242" spans="8:9" ht="12.75">
      <c r="H242" s="140"/>
      <c r="I242" s="140"/>
    </row>
    <row r="243" spans="8:9" ht="12.75">
      <c r="H243" s="140"/>
      <c r="I243" s="140"/>
    </row>
    <row r="244" spans="8:9" ht="12.75">
      <c r="H244" s="140"/>
      <c r="I244" s="140"/>
    </row>
    <row r="245" spans="8:9" ht="12.75">
      <c r="H245" s="140"/>
      <c r="I245" s="140"/>
    </row>
    <row r="246" spans="8:9" ht="12.75">
      <c r="H246" s="140"/>
      <c r="I246" s="140"/>
    </row>
    <row r="247" spans="8:9" ht="12.75">
      <c r="H247" s="140"/>
      <c r="I247" s="140"/>
    </row>
    <row r="248" spans="8:9" ht="12.75">
      <c r="H248" s="140"/>
      <c r="I248" s="140"/>
    </row>
    <row r="249" spans="8:9" ht="12.75">
      <c r="H249" s="140"/>
      <c r="I249" s="140"/>
    </row>
    <row r="250" spans="8:9" ht="12.75">
      <c r="H250" s="140"/>
      <c r="I250" s="140"/>
    </row>
    <row r="251" spans="8:9" ht="12.75">
      <c r="H251" s="140"/>
      <c r="I251" s="140"/>
    </row>
    <row r="252" spans="8:9" ht="12.75">
      <c r="H252" s="140"/>
      <c r="I252" s="140"/>
    </row>
    <row r="253" spans="8:9" ht="12.75">
      <c r="H253" s="140"/>
      <c r="I253" s="140"/>
    </row>
    <row r="254" spans="8:9" ht="12.75">
      <c r="H254" s="140"/>
      <c r="I254" s="140"/>
    </row>
    <row r="255" spans="8:9" ht="12.75">
      <c r="H255" s="140"/>
      <c r="I255" s="140"/>
    </row>
    <row r="256" spans="8:9" ht="12.75">
      <c r="H256" s="140"/>
      <c r="I256" s="140"/>
    </row>
    <row r="257" spans="8:9" ht="12.75">
      <c r="H257" s="140"/>
      <c r="I257" s="140"/>
    </row>
    <row r="258" spans="8:9" ht="12.75">
      <c r="H258" s="140"/>
      <c r="I258" s="140"/>
    </row>
    <row r="259" spans="8:9" ht="12.75">
      <c r="H259" s="140"/>
      <c r="I259" s="140"/>
    </row>
    <row r="260" spans="8:9" ht="12.75">
      <c r="H260" s="140"/>
      <c r="I260" s="140"/>
    </row>
    <row r="261" spans="8:9" ht="12.75">
      <c r="H261" s="140"/>
      <c r="I261" s="140"/>
    </row>
    <row r="262" spans="8:9" ht="12.75">
      <c r="H262" s="140"/>
      <c r="I262" s="140"/>
    </row>
    <row r="263" spans="8:9" ht="12.75">
      <c r="H263" s="140"/>
      <c r="I263" s="140"/>
    </row>
    <row r="264" spans="8:9" ht="12.75">
      <c r="H264" s="140"/>
      <c r="I264" s="140"/>
    </row>
    <row r="265" spans="8:9" ht="12.75">
      <c r="H265" s="140"/>
      <c r="I265" s="140"/>
    </row>
    <row r="266" spans="8:9" ht="12.75">
      <c r="H266" s="140"/>
      <c r="I266" s="140"/>
    </row>
    <row r="267" spans="8:9" ht="12.75">
      <c r="H267" s="140"/>
      <c r="I267" s="140"/>
    </row>
    <row r="268" spans="8:9" ht="12.75">
      <c r="H268" s="140"/>
      <c r="I268" s="140"/>
    </row>
    <row r="269" spans="8:9" ht="12.75">
      <c r="H269" s="140"/>
      <c r="I269" s="140"/>
    </row>
    <row r="270" spans="8:9" ht="12.75">
      <c r="H270" s="140"/>
      <c r="I270" s="140"/>
    </row>
    <row r="271" spans="8:9" ht="12.75">
      <c r="H271" s="140"/>
      <c r="I271" s="140"/>
    </row>
    <row r="272" spans="8:9" ht="12.75">
      <c r="H272" s="140"/>
      <c r="I272" s="140"/>
    </row>
    <row r="273" spans="8:9" ht="12.75">
      <c r="H273" s="140"/>
      <c r="I273" s="140"/>
    </row>
    <row r="274" spans="8:9" ht="12.75">
      <c r="H274" s="140"/>
      <c r="I274" s="140"/>
    </row>
    <row r="275" spans="8:9" ht="12.75">
      <c r="H275" s="140"/>
      <c r="I275" s="140"/>
    </row>
    <row r="276" spans="8:9" ht="12.75">
      <c r="H276" s="140"/>
      <c r="I276" s="140"/>
    </row>
    <row r="277" spans="8:9" ht="12.75">
      <c r="H277" s="140"/>
      <c r="I277" s="140"/>
    </row>
    <row r="278" spans="8:9" ht="12.75">
      <c r="H278" s="140"/>
      <c r="I278" s="140"/>
    </row>
    <row r="279" spans="8:9" ht="12.75">
      <c r="H279" s="140"/>
      <c r="I279" s="140"/>
    </row>
    <row r="280" spans="8:9" ht="12.75">
      <c r="H280" s="140"/>
      <c r="I280" s="140"/>
    </row>
    <row r="281" spans="8:9" ht="12.75">
      <c r="H281" s="140"/>
      <c r="I281" s="140"/>
    </row>
    <row r="282" spans="8:9" ht="12.75">
      <c r="H282" s="140"/>
      <c r="I282" s="140"/>
    </row>
    <row r="283" spans="8:9" ht="12.75">
      <c r="H283" s="140"/>
      <c r="I283" s="140"/>
    </row>
    <row r="284" spans="8:9" ht="12.75">
      <c r="H284" s="140"/>
      <c r="I284" s="140"/>
    </row>
    <row r="285" spans="8:9" ht="12.75">
      <c r="H285" s="140"/>
      <c r="I285" s="140"/>
    </row>
    <row r="286" spans="8:9" ht="12.75">
      <c r="H286" s="140"/>
      <c r="I286" s="140"/>
    </row>
    <row r="287" spans="8:9" ht="12.75">
      <c r="H287" s="140"/>
      <c r="I287" s="140"/>
    </row>
    <row r="288" spans="8:9" ht="12.75">
      <c r="H288" s="140"/>
      <c r="I288" s="140"/>
    </row>
    <row r="289" spans="8:9" ht="12.75">
      <c r="H289" s="140"/>
      <c r="I289" s="140"/>
    </row>
    <row r="290" spans="8:9" ht="12.75">
      <c r="H290" s="140"/>
      <c r="I290" s="140"/>
    </row>
    <row r="291" spans="8:9" ht="12.75">
      <c r="H291" s="140"/>
      <c r="I291" s="140"/>
    </row>
    <row r="292" spans="8:9" ht="12.75">
      <c r="H292" s="140"/>
      <c r="I292" s="140"/>
    </row>
    <row r="293" spans="8:9" ht="12.75">
      <c r="H293" s="140"/>
      <c r="I293" s="140"/>
    </row>
    <row r="294" spans="8:9" ht="12.75">
      <c r="H294" s="140"/>
      <c r="I294" s="140"/>
    </row>
    <row r="295" spans="8:9" ht="12.75">
      <c r="H295" s="140"/>
      <c r="I295" s="140"/>
    </row>
    <row r="296" spans="8:9" ht="12.75">
      <c r="H296" s="140"/>
      <c r="I296" s="140"/>
    </row>
    <row r="297" spans="8:9" ht="12.75">
      <c r="H297" s="140"/>
      <c r="I297" s="140"/>
    </row>
    <row r="298" spans="8:9" ht="12.75">
      <c r="H298" s="140"/>
      <c r="I298" s="140"/>
    </row>
    <row r="299" spans="8:9" ht="12.75">
      <c r="H299" s="140"/>
      <c r="I299" s="140"/>
    </row>
    <row r="300" spans="8:9" ht="12.75">
      <c r="H300" s="140"/>
      <c r="I300" s="140"/>
    </row>
    <row r="301" spans="8:9" ht="12.75">
      <c r="H301" s="140"/>
      <c r="I301" s="140"/>
    </row>
    <row r="302" spans="8:9" ht="12.75">
      <c r="H302" s="140"/>
      <c r="I302" s="140"/>
    </row>
    <row r="303" spans="8:9" ht="12.75">
      <c r="H303" s="140"/>
      <c r="I303" s="140"/>
    </row>
    <row r="304" spans="8:9" ht="12.75">
      <c r="H304" s="140"/>
      <c r="I304" s="140"/>
    </row>
    <row r="305" spans="8:9" ht="12.75">
      <c r="H305" s="140"/>
      <c r="I305" s="140"/>
    </row>
    <row r="306" spans="8:9" ht="12.75">
      <c r="H306" s="140"/>
      <c r="I306" s="140"/>
    </row>
    <row r="307" spans="8:9" ht="12.75">
      <c r="H307" s="140"/>
      <c r="I307" s="140"/>
    </row>
    <row r="308" spans="8:9" ht="12.75">
      <c r="H308" s="140"/>
      <c r="I308" s="140"/>
    </row>
    <row r="309" spans="8:9" ht="12.75">
      <c r="H309" s="140"/>
      <c r="I309" s="140"/>
    </row>
    <row r="310" spans="8:9" ht="12.75">
      <c r="H310" s="140"/>
      <c r="I310" s="140"/>
    </row>
    <row r="311" spans="8:9" ht="12.75">
      <c r="H311" s="140"/>
      <c r="I311" s="140"/>
    </row>
    <row r="312" spans="8:9" ht="12.75">
      <c r="H312" s="140"/>
      <c r="I312" s="140"/>
    </row>
    <row r="313" spans="8:9" ht="12.75">
      <c r="H313" s="140"/>
      <c r="I313" s="140"/>
    </row>
    <row r="314" spans="8:9" ht="12.75">
      <c r="H314" s="140"/>
      <c r="I314" s="140"/>
    </row>
    <row r="315" spans="8:9" ht="12.75">
      <c r="H315" s="140"/>
      <c r="I315" s="140"/>
    </row>
    <row r="316" spans="8:9" ht="12.75">
      <c r="H316" s="140"/>
      <c r="I316" s="140"/>
    </row>
    <row r="317" spans="8:9" ht="12.75">
      <c r="H317" s="140"/>
      <c r="I317" s="140"/>
    </row>
    <row r="318" spans="8:9" ht="12.75">
      <c r="H318" s="140"/>
      <c r="I318" s="140"/>
    </row>
    <row r="319" spans="8:9" ht="12.75">
      <c r="H319" s="140"/>
      <c r="I319" s="140"/>
    </row>
    <row r="320" spans="8:9" ht="12.75">
      <c r="H320" s="140"/>
      <c r="I320" s="140"/>
    </row>
    <row r="321" spans="8:9" ht="12.75">
      <c r="H321" s="140"/>
      <c r="I321" s="140"/>
    </row>
    <row r="322" spans="8:9" ht="12.75">
      <c r="H322" s="140"/>
      <c r="I322" s="140"/>
    </row>
    <row r="323" spans="8:9" ht="12.75">
      <c r="H323" s="140"/>
      <c r="I323" s="140"/>
    </row>
    <row r="324" spans="8:9" ht="12.75">
      <c r="H324" s="140"/>
      <c r="I324" s="140"/>
    </row>
    <row r="325" spans="8:9" ht="12.75">
      <c r="H325" s="140"/>
      <c r="I325" s="140"/>
    </row>
    <row r="326" spans="8:9" ht="12.75">
      <c r="H326" s="140"/>
      <c r="I326" s="140"/>
    </row>
    <row r="327" spans="8:9" ht="12.75">
      <c r="H327" s="140"/>
      <c r="I327" s="140"/>
    </row>
    <row r="328" spans="8:9" ht="12.75">
      <c r="H328" s="140"/>
      <c r="I328" s="140"/>
    </row>
    <row r="329" spans="8:9" ht="12.75">
      <c r="H329" s="140"/>
      <c r="I329" s="140"/>
    </row>
    <row r="330" spans="8:9" ht="12.75">
      <c r="H330" s="140"/>
      <c r="I330" s="140"/>
    </row>
    <row r="331" spans="8:9" ht="12.75">
      <c r="H331" s="140"/>
      <c r="I331" s="140"/>
    </row>
    <row r="332" spans="8:9" ht="12.75">
      <c r="H332" s="140"/>
      <c r="I332" s="140"/>
    </row>
    <row r="333" spans="8:9" ht="12.75">
      <c r="H333" s="140"/>
      <c r="I333" s="140"/>
    </row>
    <row r="334" spans="8:9" ht="12.75">
      <c r="H334" s="140"/>
      <c r="I334" s="140"/>
    </row>
    <row r="335" spans="8:9" ht="12.75">
      <c r="H335" s="140"/>
      <c r="I335" s="140"/>
    </row>
    <row r="336" spans="8:9" ht="12.75">
      <c r="H336" s="140"/>
      <c r="I336" s="140"/>
    </row>
    <row r="337" spans="8:9" ht="12.75">
      <c r="H337" s="140"/>
      <c r="I337" s="140"/>
    </row>
    <row r="338" spans="8:9" ht="12.75">
      <c r="H338" s="140"/>
      <c r="I338" s="140"/>
    </row>
    <row r="339" spans="8:9" ht="12.75">
      <c r="H339" s="140"/>
      <c r="I339" s="140"/>
    </row>
    <row r="340" spans="8:9" ht="12.75">
      <c r="H340" s="140"/>
      <c r="I340" s="140"/>
    </row>
    <row r="341" spans="8:9" ht="12.75">
      <c r="H341" s="140"/>
      <c r="I341" s="140"/>
    </row>
    <row r="342" spans="8:9" ht="12.75">
      <c r="H342" s="140"/>
      <c r="I342" s="140"/>
    </row>
    <row r="343" spans="8:9" ht="12.75">
      <c r="H343" s="140"/>
      <c r="I343" s="140"/>
    </row>
    <row r="344" spans="8:9" ht="12.75">
      <c r="H344" s="140"/>
      <c r="I344" s="140"/>
    </row>
    <row r="345" spans="8:9" ht="12.75">
      <c r="H345" s="140"/>
      <c r="I345" s="140"/>
    </row>
    <row r="346" spans="8:9" ht="12.75">
      <c r="H346" s="140"/>
      <c r="I346" s="140"/>
    </row>
    <row r="347" spans="8:9" ht="12.75">
      <c r="H347" s="140"/>
      <c r="I347" s="140"/>
    </row>
    <row r="348" spans="8:9" ht="12.75">
      <c r="H348" s="140"/>
      <c r="I348" s="140"/>
    </row>
    <row r="349" spans="8:9" ht="12.75">
      <c r="H349" s="140"/>
      <c r="I349" s="140"/>
    </row>
    <row r="350" spans="8:9" ht="12.75">
      <c r="H350" s="140"/>
      <c r="I350" s="140"/>
    </row>
    <row r="351" spans="8:9" ht="12.75">
      <c r="H351" s="140"/>
      <c r="I351" s="140"/>
    </row>
    <row r="352" spans="8:9" ht="12.75">
      <c r="H352" s="140"/>
      <c r="I352" s="140"/>
    </row>
    <row r="353" spans="8:9" ht="12.75">
      <c r="H353" s="140"/>
      <c r="I353" s="140"/>
    </row>
    <row r="354" spans="8:9" ht="12.75">
      <c r="H354" s="140"/>
      <c r="I354" s="140"/>
    </row>
    <row r="355" spans="8:9" ht="12.75">
      <c r="H355" s="140"/>
      <c r="I355" s="140"/>
    </row>
    <row r="356" spans="8:9" ht="12.75">
      <c r="H356" s="140"/>
      <c r="I356" s="140"/>
    </row>
    <row r="357" spans="8:9" ht="12.75">
      <c r="H357" s="140"/>
      <c r="I357" s="140"/>
    </row>
    <row r="358" spans="8:9" ht="12.75">
      <c r="H358" s="140"/>
      <c r="I358" s="140"/>
    </row>
    <row r="359" spans="8:9" ht="12.75">
      <c r="H359" s="140"/>
      <c r="I359" s="140"/>
    </row>
    <row r="360" spans="8:9" ht="12.75">
      <c r="H360" s="140"/>
      <c r="I360" s="140"/>
    </row>
    <row r="361" spans="8:9" ht="12.75">
      <c r="H361" s="140"/>
      <c r="I361" s="140"/>
    </row>
    <row r="362" spans="8:9" ht="12.75">
      <c r="H362" s="140"/>
      <c r="I362" s="140"/>
    </row>
    <row r="363" spans="8:9" ht="12.75">
      <c r="H363" s="140"/>
      <c r="I363" s="140"/>
    </row>
    <row r="364" spans="8:9" ht="12.75">
      <c r="H364" s="140"/>
      <c r="I364" s="140"/>
    </row>
    <row r="365" spans="8:9" ht="12.75">
      <c r="H365" s="140"/>
      <c r="I365" s="140"/>
    </row>
    <row r="366" spans="8:9" ht="12.75">
      <c r="H366" s="140"/>
      <c r="I366" s="140"/>
    </row>
    <row r="367" spans="8:9" ht="12.75">
      <c r="H367" s="140"/>
      <c r="I367" s="140"/>
    </row>
    <row r="368" spans="8:9" ht="12.75">
      <c r="H368" s="140"/>
      <c r="I368" s="140"/>
    </row>
    <row r="369" spans="8:9" ht="12.75">
      <c r="H369" s="140"/>
      <c r="I369" s="140"/>
    </row>
    <row r="370" spans="8:9" ht="12.75">
      <c r="H370" s="140"/>
      <c r="I370" s="140"/>
    </row>
    <row r="371" spans="8:9" ht="12.75">
      <c r="H371" s="140"/>
      <c r="I371" s="140"/>
    </row>
    <row r="372" spans="8:9" ht="12.75">
      <c r="H372" s="140"/>
      <c r="I372" s="140"/>
    </row>
    <row r="373" spans="8:9" ht="12.75">
      <c r="H373" s="140"/>
      <c r="I373" s="140"/>
    </row>
    <row r="374" spans="8:9" ht="12.75">
      <c r="H374" s="140"/>
      <c r="I374" s="140"/>
    </row>
    <row r="375" spans="8:9" ht="12.75">
      <c r="H375" s="140"/>
      <c r="I375" s="140"/>
    </row>
    <row r="376" spans="8:9" ht="12.75">
      <c r="H376" s="140"/>
      <c r="I376" s="140"/>
    </row>
    <row r="377" spans="8:9" ht="12.75">
      <c r="H377" s="140"/>
      <c r="I377" s="140"/>
    </row>
    <row r="378" spans="8:9" ht="12.75">
      <c r="H378" s="140"/>
      <c r="I378" s="140"/>
    </row>
    <row r="379" spans="8:9" ht="12.75">
      <c r="H379" s="140"/>
      <c r="I379" s="140"/>
    </row>
    <row r="380" spans="8:9" ht="12.75">
      <c r="H380" s="140"/>
      <c r="I380" s="140"/>
    </row>
    <row r="381" spans="8:9" ht="12.75">
      <c r="H381" s="140"/>
      <c r="I381" s="140"/>
    </row>
    <row r="382" spans="8:9" ht="12.75">
      <c r="H382" s="140"/>
      <c r="I382" s="140"/>
    </row>
    <row r="383" spans="8:9" ht="12.75">
      <c r="H383" s="140"/>
      <c r="I383" s="140"/>
    </row>
    <row r="384" spans="8:9" ht="12.75">
      <c r="H384" s="140"/>
      <c r="I384" s="140"/>
    </row>
    <row r="385" spans="8:9" ht="12.75">
      <c r="H385" s="140"/>
      <c r="I385" s="140"/>
    </row>
    <row r="386" spans="8:9" ht="12.75">
      <c r="H386" s="140"/>
      <c r="I386" s="140"/>
    </row>
    <row r="387" spans="8:9" ht="12.75">
      <c r="H387" s="140"/>
      <c r="I387" s="140"/>
    </row>
    <row r="388" spans="8:9" ht="12.75">
      <c r="H388" s="140"/>
      <c r="I388" s="140"/>
    </row>
    <row r="389" spans="8:9" ht="12.75">
      <c r="H389" s="140"/>
      <c r="I389" s="140"/>
    </row>
    <row r="390" spans="8:9" ht="12.75">
      <c r="H390" s="140"/>
      <c r="I390" s="140"/>
    </row>
    <row r="391" spans="8:9" ht="12.75">
      <c r="H391" s="140"/>
      <c r="I391" s="140"/>
    </row>
    <row r="392" spans="8:9" ht="12.75">
      <c r="H392" s="140"/>
      <c r="I392" s="140"/>
    </row>
    <row r="393" spans="8:9" ht="12.75">
      <c r="H393" s="140"/>
      <c r="I393" s="140"/>
    </row>
    <row r="394" spans="8:9" ht="12.75">
      <c r="H394" s="140"/>
      <c r="I394" s="140"/>
    </row>
    <row r="395" spans="8:9" ht="12.75">
      <c r="H395" s="140"/>
      <c r="I395" s="140"/>
    </row>
    <row r="396" spans="8:9" ht="12.75">
      <c r="H396" s="140"/>
      <c r="I396" s="140"/>
    </row>
    <row r="397" spans="8:9" ht="12.75">
      <c r="H397" s="140"/>
      <c r="I397" s="140"/>
    </row>
    <row r="398" spans="8:9" ht="12.75">
      <c r="H398" s="140"/>
      <c r="I398" s="140"/>
    </row>
    <row r="399" spans="8:9" ht="12.75">
      <c r="H399" s="140"/>
      <c r="I399" s="140"/>
    </row>
    <row r="400" spans="8:9" ht="12.75">
      <c r="H400" s="140"/>
      <c r="I400" s="140"/>
    </row>
    <row r="401" spans="8:9" ht="12.75">
      <c r="H401" s="140"/>
      <c r="I401" s="140"/>
    </row>
    <row r="402" spans="8:9" ht="12.75">
      <c r="H402" s="140"/>
      <c r="I402" s="140"/>
    </row>
    <row r="403" spans="8:9" ht="12.75">
      <c r="H403" s="140"/>
      <c r="I403" s="140"/>
    </row>
    <row r="404" spans="8:9" ht="12.75">
      <c r="H404" s="140"/>
      <c r="I404" s="140"/>
    </row>
    <row r="405" spans="8:9" ht="12.75">
      <c r="H405" s="140"/>
      <c r="I405" s="140"/>
    </row>
    <row r="406" spans="8:9" ht="12.75">
      <c r="H406" s="140"/>
      <c r="I406" s="140"/>
    </row>
    <row r="407" spans="8:9" ht="12.75">
      <c r="H407" s="140"/>
      <c r="I407" s="140"/>
    </row>
    <row r="408" spans="8:9" ht="12.75">
      <c r="H408" s="140"/>
      <c r="I408" s="140"/>
    </row>
    <row r="409" spans="8:9" ht="12.75">
      <c r="H409" s="140"/>
      <c r="I409" s="140"/>
    </row>
    <row r="410" spans="8:9" ht="12.75">
      <c r="H410" s="140"/>
      <c r="I410" s="140"/>
    </row>
    <row r="411" spans="8:9" ht="12.75">
      <c r="H411" s="140"/>
      <c r="I411" s="140"/>
    </row>
    <row r="412" spans="8:9" ht="12.75">
      <c r="H412" s="140"/>
      <c r="I412" s="140"/>
    </row>
    <row r="413" spans="8:9" ht="12.75">
      <c r="H413" s="140"/>
      <c r="I413" s="140"/>
    </row>
    <row r="414" spans="8:9" ht="12.75">
      <c r="H414" s="140"/>
      <c r="I414" s="140"/>
    </row>
    <row r="415" spans="8:9" ht="12.75">
      <c r="H415" s="140"/>
      <c r="I415" s="140"/>
    </row>
    <row r="416" spans="8:9" ht="12.75">
      <c r="H416" s="140"/>
      <c r="I416" s="140"/>
    </row>
    <row r="417" spans="8:9" ht="12.75">
      <c r="H417" s="140"/>
      <c r="I417" s="140"/>
    </row>
    <row r="418" spans="8:9" ht="12.75">
      <c r="H418" s="140"/>
      <c r="I418" s="140"/>
    </row>
    <row r="419" spans="8:9" ht="12.75">
      <c r="H419" s="140"/>
      <c r="I419" s="140"/>
    </row>
    <row r="420" spans="8:9" ht="12.75">
      <c r="H420" s="140"/>
      <c r="I420" s="140"/>
    </row>
    <row r="421" spans="8:9" ht="12.75">
      <c r="H421" s="140"/>
      <c r="I421" s="140"/>
    </row>
    <row r="422" spans="8:9" ht="12.75">
      <c r="H422" s="140"/>
      <c r="I422" s="140"/>
    </row>
    <row r="423" spans="8:9" ht="12.75">
      <c r="H423" s="140"/>
      <c r="I423" s="140"/>
    </row>
    <row r="424" spans="8:9" ht="12.75">
      <c r="H424" s="140"/>
      <c r="I424" s="140"/>
    </row>
    <row r="425" spans="8:9" ht="12.75">
      <c r="H425" s="140"/>
      <c r="I425" s="140"/>
    </row>
    <row r="426" spans="8:9" ht="12.75">
      <c r="H426" s="140"/>
      <c r="I426" s="140"/>
    </row>
    <row r="427" spans="8:9" ht="12.75">
      <c r="H427" s="140"/>
      <c r="I427" s="140"/>
    </row>
    <row r="428" spans="8:9" ht="12.75">
      <c r="H428" s="140"/>
      <c r="I428" s="140"/>
    </row>
    <row r="429" spans="8:9" ht="12.75">
      <c r="H429" s="140"/>
      <c r="I429" s="140"/>
    </row>
    <row r="430" spans="8:9" ht="12.75">
      <c r="H430" s="140"/>
      <c r="I430" s="140"/>
    </row>
    <row r="431" spans="8:9" ht="12.75">
      <c r="H431" s="140"/>
      <c r="I431" s="140"/>
    </row>
    <row r="432" spans="8:9" ht="12.75">
      <c r="H432" s="140"/>
      <c r="I432" s="140"/>
    </row>
    <row r="433" spans="8:9" ht="12.75">
      <c r="H433" s="140"/>
      <c r="I433" s="140"/>
    </row>
    <row r="434" spans="8:9" ht="12.75">
      <c r="H434" s="140"/>
      <c r="I434" s="140"/>
    </row>
    <row r="435" spans="8:9" ht="12.75">
      <c r="H435" s="140"/>
      <c r="I435" s="140"/>
    </row>
    <row r="436" spans="8:9" ht="12.75">
      <c r="H436" s="140"/>
      <c r="I436" s="140"/>
    </row>
    <row r="437" spans="8:9" ht="12.75">
      <c r="H437" s="140"/>
      <c r="I437" s="140"/>
    </row>
    <row r="438" spans="8:9" ht="12.75">
      <c r="H438" s="140"/>
      <c r="I438" s="140"/>
    </row>
    <row r="439" spans="8:9" ht="12.75">
      <c r="H439" s="140"/>
      <c r="I439" s="140"/>
    </row>
    <row r="440" spans="8:9" ht="12.75">
      <c r="H440" s="140"/>
      <c r="I440" s="140"/>
    </row>
    <row r="441" spans="8:9" ht="12.75">
      <c r="H441" s="140"/>
      <c r="I441" s="140"/>
    </row>
    <row r="442" spans="8:9" ht="12.75">
      <c r="H442" s="140"/>
      <c r="I442" s="140"/>
    </row>
    <row r="443" spans="8:9" ht="12.75">
      <c r="H443" s="140"/>
      <c r="I443" s="140"/>
    </row>
    <row r="444" spans="8:9" ht="12.75">
      <c r="H444" s="140"/>
      <c r="I444" s="140"/>
    </row>
    <row r="445" spans="8:9" ht="12.75">
      <c r="H445" s="140"/>
      <c r="I445" s="140"/>
    </row>
    <row r="446" spans="8:9" ht="12.75">
      <c r="H446" s="140"/>
      <c r="I446" s="140"/>
    </row>
    <row r="447" spans="8:9" ht="12.75">
      <c r="H447" s="140"/>
      <c r="I447" s="140"/>
    </row>
    <row r="448" spans="8:9" ht="12.75">
      <c r="H448" s="140"/>
      <c r="I448" s="140"/>
    </row>
    <row r="449" spans="8:9" ht="12.75">
      <c r="H449" s="140"/>
      <c r="I449" s="140"/>
    </row>
    <row r="450" spans="8:9" ht="12.75">
      <c r="H450" s="140"/>
      <c r="I450" s="140"/>
    </row>
    <row r="451" spans="8:9" ht="12.75">
      <c r="H451" s="140"/>
      <c r="I451" s="140"/>
    </row>
    <row r="452" spans="8:9" ht="12.75">
      <c r="H452" s="140"/>
      <c r="I452" s="140"/>
    </row>
    <row r="453" spans="8:9" ht="12.75">
      <c r="H453" s="140"/>
      <c r="I453" s="140"/>
    </row>
    <row r="454" spans="8:9" ht="12.75">
      <c r="H454" s="140"/>
      <c r="I454" s="140"/>
    </row>
    <row r="455" spans="8:9" ht="12.75">
      <c r="H455" s="140"/>
      <c r="I455" s="140"/>
    </row>
    <row r="456" spans="8:9" ht="12.75">
      <c r="H456" s="140"/>
      <c r="I456" s="140"/>
    </row>
    <row r="457" spans="8:9" ht="12.75">
      <c r="H457" s="140"/>
      <c r="I457" s="140"/>
    </row>
    <row r="458" spans="8:9" ht="12.75">
      <c r="H458" s="140"/>
      <c r="I458" s="140"/>
    </row>
    <row r="459" spans="8:9" ht="12.75">
      <c r="H459" s="140"/>
      <c r="I459" s="140"/>
    </row>
    <row r="460" spans="8:9" ht="12.75">
      <c r="H460" s="140"/>
      <c r="I460" s="140"/>
    </row>
    <row r="461" spans="8:9" ht="12.75">
      <c r="H461" s="140"/>
      <c r="I461" s="140"/>
    </row>
    <row r="462" spans="8:9" ht="12.75">
      <c r="H462" s="140"/>
      <c r="I462" s="140"/>
    </row>
    <row r="463" spans="8:9" ht="12.75">
      <c r="H463" s="140"/>
      <c r="I463" s="140"/>
    </row>
    <row r="464" spans="8:9" ht="12.75">
      <c r="H464" s="140"/>
      <c r="I464" s="140"/>
    </row>
    <row r="465" spans="8:9" ht="12.75">
      <c r="H465" s="140"/>
      <c r="I465" s="140"/>
    </row>
    <row r="466" spans="8:9" ht="12.75">
      <c r="H466" s="140"/>
      <c r="I466" s="140"/>
    </row>
    <row r="467" spans="8:9" ht="12.75">
      <c r="H467" s="140"/>
      <c r="I467" s="140"/>
    </row>
    <row r="468" spans="8:9" ht="12.75">
      <c r="H468" s="140"/>
      <c r="I468" s="140"/>
    </row>
    <row r="469" spans="8:9" ht="12.75">
      <c r="H469" s="140"/>
      <c r="I469" s="140"/>
    </row>
    <row r="470" spans="8:9" ht="12.75">
      <c r="H470" s="140"/>
      <c r="I470" s="140"/>
    </row>
    <row r="471" spans="8:9" ht="12.75">
      <c r="H471" s="140"/>
      <c r="I471" s="140"/>
    </row>
    <row r="472" spans="8:9" ht="12.75">
      <c r="H472" s="140"/>
      <c r="I472" s="140"/>
    </row>
    <row r="473" spans="8:9" ht="12.75">
      <c r="H473" s="140"/>
      <c r="I473" s="140"/>
    </row>
    <row r="474" spans="8:9" ht="12.75">
      <c r="H474" s="140"/>
      <c r="I474" s="140"/>
    </row>
    <row r="475" spans="8:9" ht="12.75">
      <c r="H475" s="140"/>
      <c r="I475" s="140"/>
    </row>
    <row r="476" spans="8:9" ht="12.75">
      <c r="H476" s="140"/>
      <c r="I476" s="140"/>
    </row>
    <row r="477" spans="8:9" ht="12.75">
      <c r="H477" s="140"/>
      <c r="I477" s="140"/>
    </row>
    <row r="478" spans="8:9" ht="12.75">
      <c r="H478" s="140"/>
      <c r="I478" s="140"/>
    </row>
    <row r="479" spans="8:9" ht="12.75">
      <c r="H479" s="140"/>
      <c r="I479" s="140"/>
    </row>
    <row r="480" spans="8:9" ht="12.75">
      <c r="H480" s="140"/>
      <c r="I480" s="140"/>
    </row>
    <row r="481" spans="8:9" ht="12.75">
      <c r="H481" s="140"/>
      <c r="I481" s="140"/>
    </row>
    <row r="482" spans="8:9" ht="12.75">
      <c r="H482" s="140"/>
      <c r="I482" s="140"/>
    </row>
    <row r="483" spans="8:9" ht="12.75">
      <c r="H483" s="140"/>
      <c r="I483" s="140"/>
    </row>
    <row r="484" spans="8:9" ht="12.75">
      <c r="H484" s="140"/>
      <c r="I484" s="140"/>
    </row>
    <row r="485" spans="8:9" ht="12.75">
      <c r="H485" s="140"/>
      <c r="I485" s="140"/>
    </row>
    <row r="486" spans="8:9" ht="12.75">
      <c r="H486" s="140"/>
      <c r="I486" s="140"/>
    </row>
    <row r="487" spans="8:9" ht="12.75">
      <c r="H487" s="140"/>
      <c r="I487" s="140"/>
    </row>
    <row r="488" spans="8:9" ht="12.75">
      <c r="H488" s="140"/>
      <c r="I488" s="140"/>
    </row>
    <row r="489" spans="8:9" ht="12.75">
      <c r="H489" s="140"/>
      <c r="I489" s="140"/>
    </row>
    <row r="490" spans="8:9" ht="12.75">
      <c r="H490" s="140"/>
      <c r="I490" s="140"/>
    </row>
    <row r="491" spans="8:9" ht="12.75">
      <c r="H491" s="140"/>
      <c r="I491" s="140"/>
    </row>
    <row r="492" spans="8:9" ht="12.75">
      <c r="H492" s="140"/>
      <c r="I492" s="140"/>
    </row>
    <row r="493" spans="8:9" ht="12.75">
      <c r="H493" s="140"/>
      <c r="I493" s="140"/>
    </row>
    <row r="494" spans="8:9" ht="12.75">
      <c r="H494" s="140"/>
      <c r="I494" s="140"/>
    </row>
    <row r="495" spans="8:9" ht="12.75">
      <c r="H495" s="140"/>
      <c r="I495" s="140"/>
    </row>
    <row r="496" spans="8:9" ht="12.75">
      <c r="H496" s="140"/>
      <c r="I496" s="140"/>
    </row>
    <row r="497" spans="8:9" ht="12.75">
      <c r="H497" s="140"/>
      <c r="I497" s="140"/>
    </row>
    <row r="498" spans="8:9" ht="12.75">
      <c r="H498" s="140"/>
      <c r="I498" s="140"/>
    </row>
    <row r="499" spans="8:9" ht="12.75">
      <c r="H499" s="140"/>
      <c r="I499" s="140"/>
    </row>
    <row r="500" spans="8:9" ht="12.75">
      <c r="H500" s="140"/>
      <c r="I500" s="140"/>
    </row>
    <row r="501" spans="8:9" ht="12.75">
      <c r="H501" s="140"/>
      <c r="I501" s="140"/>
    </row>
    <row r="502" spans="8:9" ht="12.75">
      <c r="H502" s="140"/>
      <c r="I502" s="140"/>
    </row>
    <row r="503" spans="8:9" ht="12.75">
      <c r="H503" s="140"/>
      <c r="I503" s="140"/>
    </row>
    <row r="504" spans="8:9" ht="12.75">
      <c r="H504" s="140"/>
      <c r="I504" s="140"/>
    </row>
    <row r="505" spans="8:9" ht="12.75">
      <c r="H505" s="140"/>
      <c r="I505" s="140"/>
    </row>
    <row r="506" spans="8:9" ht="12.75">
      <c r="H506" s="140"/>
      <c r="I506" s="140"/>
    </row>
    <row r="507" spans="8:9" ht="12.75">
      <c r="H507" s="140"/>
      <c r="I507" s="140"/>
    </row>
    <row r="508" spans="8:9" ht="12.75">
      <c r="H508" s="140"/>
      <c r="I508" s="140"/>
    </row>
    <row r="509" spans="8:9" ht="12.75">
      <c r="H509" s="140"/>
      <c r="I509" s="140"/>
    </row>
    <row r="510" spans="8:9" ht="12.75">
      <c r="H510" s="140"/>
      <c r="I510" s="140"/>
    </row>
    <row r="511" spans="8:9" ht="12.75">
      <c r="H511" s="140"/>
      <c r="I511" s="140"/>
    </row>
    <row r="512" spans="8:9" ht="12.75">
      <c r="H512" s="140"/>
      <c r="I512" s="140"/>
    </row>
    <row r="513" spans="8:9" ht="12.75">
      <c r="H513" s="140"/>
      <c r="I513" s="140"/>
    </row>
    <row r="514" spans="8:9" ht="12.75">
      <c r="H514" s="140"/>
      <c r="I514" s="140"/>
    </row>
    <row r="515" spans="8:9" ht="12.75">
      <c r="H515" s="140"/>
      <c r="I515" s="140"/>
    </row>
    <row r="516" spans="8:9" ht="12.75">
      <c r="H516" s="140"/>
      <c r="I516" s="140"/>
    </row>
    <row r="517" spans="8:9" ht="12.75">
      <c r="H517" s="140"/>
      <c r="I517" s="140"/>
    </row>
    <row r="518" spans="8:9" ht="12.75">
      <c r="H518" s="140"/>
      <c r="I518" s="140"/>
    </row>
    <row r="519" spans="8:9" ht="12.75">
      <c r="H519" s="140"/>
      <c r="I519" s="140"/>
    </row>
    <row r="520" spans="8:9" ht="12.75">
      <c r="H520" s="140"/>
      <c r="I520" s="140"/>
    </row>
    <row r="521" spans="8:9" ht="12.75">
      <c r="H521" s="140"/>
      <c r="I521" s="140"/>
    </row>
    <row r="522" spans="8:9" ht="12.75">
      <c r="H522" s="140"/>
      <c r="I522" s="140"/>
    </row>
    <row r="523" spans="8:9" ht="12.75">
      <c r="H523" s="140"/>
      <c r="I523" s="140"/>
    </row>
    <row r="524" spans="8:9" ht="12.75">
      <c r="H524" s="140"/>
      <c r="I524" s="140"/>
    </row>
    <row r="525" spans="8:9" ht="12.75">
      <c r="H525" s="140"/>
      <c r="I525" s="140"/>
    </row>
    <row r="526" spans="8:9" ht="12.75">
      <c r="H526" s="140"/>
      <c r="I526" s="140"/>
    </row>
    <row r="527" spans="8:9" ht="12.75">
      <c r="H527" s="140"/>
      <c r="I527" s="140"/>
    </row>
    <row r="528" spans="8:9" ht="12.75">
      <c r="H528" s="140"/>
      <c r="I528" s="140"/>
    </row>
    <row r="529" spans="8:9" ht="12.75">
      <c r="H529" s="140"/>
      <c r="I529" s="140"/>
    </row>
    <row r="530" spans="8:9" ht="12.75">
      <c r="H530" s="140"/>
      <c r="I530" s="140"/>
    </row>
    <row r="531" spans="8:9" ht="12.75">
      <c r="H531" s="140"/>
      <c r="I531" s="140"/>
    </row>
    <row r="532" spans="8:9" ht="12.75">
      <c r="H532" s="140"/>
      <c r="I532" s="140"/>
    </row>
    <row r="533" spans="8:9" ht="12.75">
      <c r="H533" s="140"/>
      <c r="I533" s="140"/>
    </row>
    <row r="534" spans="8:9" ht="12.75">
      <c r="H534" s="140"/>
      <c r="I534" s="140"/>
    </row>
    <row r="535" spans="8:9" ht="12.75">
      <c r="H535" s="140"/>
      <c r="I535" s="140"/>
    </row>
    <row r="536" spans="8:9" ht="12.75">
      <c r="H536" s="140"/>
      <c r="I536" s="140"/>
    </row>
    <row r="537" spans="8:9" ht="12.75">
      <c r="H537" s="140"/>
      <c r="I537" s="140"/>
    </row>
    <row r="538" spans="8:9" ht="12.75">
      <c r="H538" s="140"/>
      <c r="I538" s="140"/>
    </row>
    <row r="539" spans="8:9" ht="12.75">
      <c r="H539" s="140"/>
      <c r="I539" s="140"/>
    </row>
    <row r="540" spans="8:9" ht="12.75">
      <c r="H540" s="140"/>
      <c r="I540" s="140"/>
    </row>
    <row r="541" spans="8:9" ht="12.75">
      <c r="H541" s="140"/>
      <c r="I541" s="140"/>
    </row>
    <row r="542" spans="8:9" ht="12.75">
      <c r="H542" s="140"/>
      <c r="I542" s="140"/>
    </row>
    <row r="543" spans="8:9" ht="12.75">
      <c r="H543" s="140"/>
      <c r="I543" s="140"/>
    </row>
    <row r="544" spans="8:9" ht="12.75">
      <c r="H544" s="140"/>
      <c r="I544" s="140"/>
    </row>
    <row r="545" spans="8:9" ht="12.75">
      <c r="H545" s="140"/>
      <c r="I545" s="140"/>
    </row>
    <row r="546" spans="8:9" ht="12.75">
      <c r="H546" s="140"/>
      <c r="I546" s="140"/>
    </row>
    <row r="547" spans="8:9" ht="12.75">
      <c r="H547" s="140"/>
      <c r="I547" s="140"/>
    </row>
    <row r="548" spans="8:9" ht="12.75">
      <c r="H548" s="140"/>
      <c r="I548" s="140"/>
    </row>
    <row r="549" spans="8:9" ht="12.75">
      <c r="H549" s="140"/>
      <c r="I549" s="140"/>
    </row>
    <row r="550" spans="8:9" ht="12.75">
      <c r="H550" s="140"/>
      <c r="I550" s="140"/>
    </row>
    <row r="551" spans="8:9" ht="12.75">
      <c r="H551" s="140"/>
      <c r="I551" s="140"/>
    </row>
    <row r="552" spans="8:9" ht="12.75">
      <c r="H552" s="140"/>
      <c r="I552" s="140"/>
    </row>
    <row r="553" spans="8:9" ht="12.75">
      <c r="H553" s="140"/>
      <c r="I553" s="140"/>
    </row>
    <row r="554" spans="8:9" ht="12.75">
      <c r="H554" s="140"/>
      <c r="I554" s="140"/>
    </row>
    <row r="555" spans="8:9" ht="12.75">
      <c r="H555" s="140"/>
      <c r="I555" s="140"/>
    </row>
    <row r="556" spans="8:9" ht="12.75">
      <c r="H556" s="140"/>
      <c r="I556" s="140"/>
    </row>
    <row r="557" spans="8:9" ht="12.75">
      <c r="H557" s="140"/>
      <c r="I557" s="140"/>
    </row>
    <row r="558" spans="8:9" ht="12.75">
      <c r="H558" s="140"/>
      <c r="I558" s="140"/>
    </row>
    <row r="559" spans="8:9" ht="12.75">
      <c r="H559" s="140"/>
      <c r="I559" s="140"/>
    </row>
    <row r="560" spans="8:9" ht="12.75">
      <c r="H560" s="140"/>
      <c r="I560" s="140"/>
    </row>
    <row r="561" spans="8:9" ht="12.75">
      <c r="H561" s="140"/>
      <c r="I561" s="140"/>
    </row>
    <row r="562" spans="8:9" ht="12.75">
      <c r="H562" s="140"/>
      <c r="I562" s="140"/>
    </row>
    <row r="563" spans="8:9" ht="12.75">
      <c r="H563" s="140"/>
      <c r="I563" s="140"/>
    </row>
    <row r="564" spans="8:9" ht="12.75">
      <c r="H564" s="140"/>
      <c r="I564" s="140"/>
    </row>
    <row r="565" spans="8:9" ht="12.75">
      <c r="H565" s="140"/>
      <c r="I565" s="140"/>
    </row>
    <row r="566" spans="8:9" ht="12.75">
      <c r="H566" s="140"/>
      <c r="I566" s="140"/>
    </row>
    <row r="567" spans="8:9" ht="12.75">
      <c r="H567" s="140"/>
      <c r="I567" s="140"/>
    </row>
    <row r="568" spans="8:9" ht="12.75">
      <c r="H568" s="140"/>
      <c r="I568" s="140"/>
    </row>
    <row r="569" spans="8:9" ht="12.75">
      <c r="H569" s="140"/>
      <c r="I569" s="140"/>
    </row>
    <row r="570" spans="8:9" ht="12.75">
      <c r="H570" s="140"/>
      <c r="I570" s="140"/>
    </row>
    <row r="571" spans="8:9" ht="12.75">
      <c r="H571" s="140"/>
      <c r="I571" s="140"/>
    </row>
    <row r="572" spans="8:9" ht="12.75">
      <c r="H572" s="140"/>
      <c r="I572" s="140"/>
    </row>
    <row r="573" spans="8:9" ht="12.75">
      <c r="H573" s="140"/>
      <c r="I573" s="140"/>
    </row>
    <row r="574" spans="8:9" ht="12.75">
      <c r="H574" s="140"/>
      <c r="I574" s="140"/>
    </row>
    <row r="575" spans="8:9" ht="12.75">
      <c r="H575" s="140"/>
      <c r="I575" s="140"/>
    </row>
    <row r="576" spans="8:9" ht="12.75">
      <c r="H576" s="140"/>
      <c r="I576" s="140"/>
    </row>
    <row r="577" spans="8:9" ht="12.75">
      <c r="H577" s="140"/>
      <c r="I577" s="140"/>
    </row>
    <row r="578" spans="8:9" ht="12.75">
      <c r="H578" s="140"/>
      <c r="I578" s="140"/>
    </row>
    <row r="579" spans="8:9" ht="12.75">
      <c r="H579" s="140"/>
      <c r="I579" s="140"/>
    </row>
    <row r="580" spans="8:9" ht="12.75">
      <c r="H580" s="140"/>
      <c r="I580" s="140"/>
    </row>
    <row r="581" spans="8:9" ht="12.75">
      <c r="H581" s="140"/>
      <c r="I581" s="140"/>
    </row>
    <row r="582" spans="8:9" ht="12.75">
      <c r="H582" s="140"/>
      <c r="I582" s="140"/>
    </row>
    <row r="583" spans="8:9" ht="12.75">
      <c r="H583" s="140"/>
      <c r="I583" s="140"/>
    </row>
    <row r="584" spans="8:9" ht="12.75">
      <c r="H584" s="140"/>
      <c r="I584" s="140"/>
    </row>
    <row r="585" spans="8:9" ht="12.75">
      <c r="H585" s="140"/>
      <c r="I585" s="140"/>
    </row>
    <row r="586" spans="8:9" ht="12.75">
      <c r="H586" s="140"/>
      <c r="I586" s="140"/>
    </row>
    <row r="587" spans="8:9" ht="12.75">
      <c r="H587" s="140"/>
      <c r="I587" s="140"/>
    </row>
    <row r="588" spans="8:9" ht="12.75">
      <c r="H588" s="140"/>
      <c r="I588" s="140"/>
    </row>
    <row r="589" spans="8:9" ht="12.75">
      <c r="H589" s="140"/>
      <c r="I589" s="140"/>
    </row>
    <row r="590" spans="8:9" ht="12.75">
      <c r="H590" s="140"/>
      <c r="I590" s="140"/>
    </row>
    <row r="591" spans="8:9" ht="12.75">
      <c r="H591" s="140"/>
      <c r="I591" s="140"/>
    </row>
    <row r="592" spans="8:9" ht="12.75">
      <c r="H592" s="140"/>
      <c r="I592" s="140"/>
    </row>
    <row r="593" spans="8:9" ht="12.75">
      <c r="H593" s="140"/>
      <c r="I593" s="140"/>
    </row>
    <row r="594" spans="8:9" ht="12.75">
      <c r="H594" s="140"/>
      <c r="I594" s="140"/>
    </row>
    <row r="595" spans="8:9" ht="12.75">
      <c r="H595" s="140"/>
      <c r="I595" s="140"/>
    </row>
    <row r="596" spans="8:9" ht="12.75">
      <c r="H596" s="140"/>
      <c r="I596" s="140"/>
    </row>
    <row r="597" spans="8:9" ht="12.75">
      <c r="H597" s="140"/>
      <c r="I597" s="140"/>
    </row>
    <row r="598" spans="8:9" ht="12.75">
      <c r="H598" s="140"/>
      <c r="I598" s="140"/>
    </row>
    <row r="599" spans="8:9" ht="12.75">
      <c r="H599" s="140"/>
      <c r="I599" s="140"/>
    </row>
    <row r="600" spans="8:9" ht="12.75">
      <c r="H600" s="140"/>
      <c r="I600" s="140"/>
    </row>
    <row r="601" spans="8:9" ht="12.75">
      <c r="H601" s="140"/>
      <c r="I601" s="140"/>
    </row>
    <row r="602" spans="8:9" ht="12.75">
      <c r="H602" s="140"/>
      <c r="I602" s="140"/>
    </row>
    <row r="603" spans="8:9" ht="12.75">
      <c r="H603" s="140"/>
      <c r="I603" s="140"/>
    </row>
    <row r="604" spans="8:9" ht="12.75">
      <c r="H604" s="140"/>
      <c r="I604" s="140"/>
    </row>
    <row r="605" spans="8:9" ht="12.75">
      <c r="H605" s="140"/>
      <c r="I605" s="140"/>
    </row>
    <row r="606" spans="8:9" ht="12.75">
      <c r="H606" s="140"/>
      <c r="I606" s="140"/>
    </row>
    <row r="607" spans="8:9" ht="12.75">
      <c r="H607" s="140"/>
      <c r="I607" s="140"/>
    </row>
    <row r="608" spans="8:9" ht="12.75">
      <c r="H608" s="140"/>
      <c r="I608" s="140"/>
    </row>
    <row r="609" spans="8:9" ht="12.75">
      <c r="H609" s="140"/>
      <c r="I609" s="140"/>
    </row>
    <row r="610" spans="8:9" ht="12.75">
      <c r="H610" s="140"/>
      <c r="I610" s="140"/>
    </row>
    <row r="611" spans="8:9" ht="12.75">
      <c r="H611" s="140"/>
      <c r="I611" s="140"/>
    </row>
    <row r="612" spans="8:9" ht="12.75">
      <c r="H612" s="140"/>
      <c r="I612" s="140"/>
    </row>
    <row r="613" spans="8:9" ht="12.75">
      <c r="H613" s="140"/>
      <c r="I613" s="140"/>
    </row>
    <row r="614" spans="8:9" ht="12.75">
      <c r="H614" s="140"/>
      <c r="I614" s="140"/>
    </row>
    <row r="615" spans="8:9" ht="12.75">
      <c r="H615" s="140"/>
      <c r="I615" s="140"/>
    </row>
    <row r="616" spans="8:9" ht="12.75">
      <c r="H616" s="140"/>
      <c r="I616" s="140"/>
    </row>
    <row r="617" spans="8:9" ht="12.75">
      <c r="H617" s="140"/>
      <c r="I617" s="140"/>
    </row>
    <row r="618" spans="8:9" ht="12.75">
      <c r="H618" s="140"/>
      <c r="I618" s="140"/>
    </row>
    <row r="619" spans="8:9" ht="12.75">
      <c r="H619" s="140"/>
      <c r="I619" s="140"/>
    </row>
    <row r="620" spans="8:9" ht="12.75">
      <c r="H620" s="140"/>
      <c r="I620" s="140"/>
    </row>
    <row r="621" spans="8:9" ht="12.75">
      <c r="H621" s="140"/>
      <c r="I621" s="140"/>
    </row>
    <row r="622" spans="8:9" ht="12.75">
      <c r="H622" s="140"/>
      <c r="I622" s="140"/>
    </row>
    <row r="623" spans="8:9" ht="12.75">
      <c r="H623" s="140"/>
      <c r="I623" s="140"/>
    </row>
    <row r="624" spans="8:9" ht="12.75">
      <c r="H624" s="140"/>
      <c r="I624" s="140"/>
    </row>
    <row r="625" spans="8:9" ht="12.75">
      <c r="H625" s="140"/>
      <c r="I625" s="140"/>
    </row>
    <row r="626" spans="8:9" ht="12.75">
      <c r="H626" s="140"/>
      <c r="I626" s="140"/>
    </row>
    <row r="627" spans="8:9" ht="12.75">
      <c r="H627" s="140"/>
      <c r="I627" s="140"/>
    </row>
    <row r="628" spans="8:9" ht="12.75">
      <c r="H628" s="140"/>
      <c r="I628" s="140"/>
    </row>
    <row r="629" spans="8:9" ht="12.75">
      <c r="H629" s="140"/>
      <c r="I629" s="140"/>
    </row>
    <row r="630" spans="8:9" ht="12.75">
      <c r="H630" s="140"/>
      <c r="I630" s="140"/>
    </row>
    <row r="631" spans="8:9" ht="12.75">
      <c r="H631" s="140"/>
      <c r="I631" s="140"/>
    </row>
    <row r="632" spans="8:9" ht="12.75">
      <c r="H632" s="140"/>
      <c r="I632" s="140"/>
    </row>
    <row r="633" spans="8:9" ht="12.75">
      <c r="H633" s="140"/>
      <c r="I633" s="140"/>
    </row>
    <row r="634" spans="8:9" ht="12.75">
      <c r="H634" s="140"/>
      <c r="I634" s="140"/>
    </row>
    <row r="635" spans="8:9" ht="12.75">
      <c r="H635" s="140"/>
      <c r="I635" s="140"/>
    </row>
    <row r="636" spans="8:9" ht="12.75">
      <c r="H636" s="140"/>
      <c r="I636" s="140"/>
    </row>
    <row r="637" spans="8:9" ht="12.75">
      <c r="H637" s="140"/>
      <c r="I637" s="140"/>
    </row>
    <row r="638" spans="8:9" ht="12.75">
      <c r="H638" s="140"/>
      <c r="I638" s="140"/>
    </row>
    <row r="639" spans="8:9" ht="12.75">
      <c r="H639" s="140"/>
      <c r="I639" s="140"/>
    </row>
    <row r="640" spans="8:9" ht="12.75">
      <c r="H640" s="140"/>
      <c r="I640" s="140"/>
    </row>
    <row r="641" spans="8:9" ht="12.75">
      <c r="H641" s="140"/>
      <c r="I641" s="140"/>
    </row>
    <row r="642" spans="8:9" ht="12.75">
      <c r="H642" s="140"/>
      <c r="I642" s="140"/>
    </row>
    <row r="643" spans="8:9" ht="12.75">
      <c r="H643" s="140"/>
      <c r="I643" s="140"/>
    </row>
    <row r="644" spans="8:9" ht="12.75">
      <c r="H644" s="140"/>
      <c r="I644" s="140"/>
    </row>
    <row r="645" spans="8:9" ht="12.75">
      <c r="H645" s="140"/>
      <c r="I645" s="140"/>
    </row>
    <row r="646" spans="8:9" ht="12.75">
      <c r="H646" s="140"/>
      <c r="I646" s="140"/>
    </row>
    <row r="647" spans="8:9" ht="12.75">
      <c r="H647" s="140"/>
      <c r="I647" s="140"/>
    </row>
    <row r="648" spans="8:9" ht="12.75">
      <c r="H648" s="140"/>
      <c r="I648" s="140"/>
    </row>
    <row r="649" spans="8:9" ht="12.75">
      <c r="H649" s="140"/>
      <c r="I649" s="140"/>
    </row>
    <row r="650" spans="8:9" ht="12.75">
      <c r="H650" s="140"/>
      <c r="I650" s="140"/>
    </row>
    <row r="651" spans="8:9" ht="12.75">
      <c r="H651" s="140"/>
      <c r="I651" s="140"/>
    </row>
    <row r="652" spans="8:9" ht="12.75">
      <c r="H652" s="140"/>
      <c r="I652" s="140"/>
    </row>
    <row r="653" spans="8:9" ht="12.75">
      <c r="H653" s="140"/>
      <c r="I653" s="140"/>
    </row>
    <row r="654" spans="8:9" ht="12.75">
      <c r="H654" s="140"/>
      <c r="I654" s="140"/>
    </row>
    <row r="655" spans="8:9" ht="12.75">
      <c r="H655" s="140"/>
      <c r="I655" s="140"/>
    </row>
    <row r="656" spans="8:9" ht="12.75">
      <c r="H656" s="140"/>
      <c r="I656" s="140"/>
    </row>
    <row r="657" spans="8:9" ht="12.75">
      <c r="H657" s="140"/>
      <c r="I657" s="140"/>
    </row>
    <row r="658" spans="8:9" ht="12.75">
      <c r="H658" s="140"/>
      <c r="I658" s="140"/>
    </row>
    <row r="659" spans="8:9" ht="12.75">
      <c r="H659" s="140"/>
      <c r="I659" s="140"/>
    </row>
    <row r="660" spans="8:9" ht="12.75">
      <c r="H660" s="140"/>
      <c r="I660" s="140"/>
    </row>
    <row r="661" spans="8:9" ht="12.75">
      <c r="H661" s="140"/>
      <c r="I661" s="140"/>
    </row>
    <row r="662" spans="8:9" ht="12.75">
      <c r="H662" s="140"/>
      <c r="I662" s="140"/>
    </row>
    <row r="663" spans="8:9" ht="12.75">
      <c r="H663" s="140"/>
      <c r="I663" s="140"/>
    </row>
    <row r="664" spans="8:9" ht="12.75">
      <c r="H664" s="140"/>
      <c r="I664" s="140"/>
    </row>
    <row r="665" spans="8:9" ht="12.75">
      <c r="H665" s="140"/>
      <c r="I665" s="140"/>
    </row>
    <row r="666" spans="8:9" ht="12.75">
      <c r="H666" s="140"/>
      <c r="I666" s="140"/>
    </row>
    <row r="667" spans="8:9" ht="12.75">
      <c r="H667" s="140"/>
      <c r="I667" s="140"/>
    </row>
    <row r="668" spans="8:9" ht="12.75">
      <c r="H668" s="140"/>
      <c r="I668" s="140"/>
    </row>
    <row r="669" spans="8:9" ht="12.75">
      <c r="H669" s="140"/>
      <c r="I669" s="140"/>
    </row>
    <row r="670" spans="8:9" ht="12.75">
      <c r="H670" s="140"/>
      <c r="I670" s="140"/>
    </row>
    <row r="671" spans="8:9" ht="12.75">
      <c r="H671" s="140"/>
      <c r="I671" s="140"/>
    </row>
    <row r="672" spans="8:9" ht="12.75">
      <c r="H672" s="140"/>
      <c r="I672" s="140"/>
    </row>
    <row r="673" spans="8:9" ht="12.75">
      <c r="H673" s="140"/>
      <c r="I673" s="140"/>
    </row>
    <row r="674" spans="8:9" ht="12.75">
      <c r="H674" s="140"/>
      <c r="I674" s="140"/>
    </row>
    <row r="675" spans="8:9" ht="12.75">
      <c r="H675" s="140"/>
      <c r="I675" s="140"/>
    </row>
    <row r="676" spans="8:9" ht="12.75">
      <c r="H676" s="140"/>
      <c r="I676" s="140"/>
    </row>
    <row r="677" spans="8:9" ht="12.75">
      <c r="H677" s="140"/>
      <c r="I677" s="140"/>
    </row>
    <row r="678" spans="8:9" ht="12.75">
      <c r="H678" s="140"/>
      <c r="I678" s="140"/>
    </row>
    <row r="679" spans="8:9" ht="12.75">
      <c r="H679" s="140"/>
      <c r="I679" s="140"/>
    </row>
    <row r="680" spans="8:9" ht="12.75">
      <c r="H680" s="140"/>
      <c r="I680" s="140"/>
    </row>
    <row r="681" spans="8:9" ht="12.75">
      <c r="H681" s="140"/>
      <c r="I681" s="140"/>
    </row>
    <row r="682" spans="8:9" ht="12.75">
      <c r="H682" s="140"/>
      <c r="I682" s="140"/>
    </row>
    <row r="683" spans="8:9" ht="12.75">
      <c r="H683" s="140"/>
      <c r="I683" s="140"/>
    </row>
    <row r="684" spans="8:9" ht="12.75">
      <c r="H684" s="140"/>
      <c r="I684" s="140"/>
    </row>
    <row r="685" spans="8:9" ht="12.75">
      <c r="H685" s="140"/>
      <c r="I685" s="140"/>
    </row>
    <row r="686" spans="8:9" ht="12.75">
      <c r="H686" s="140"/>
      <c r="I686" s="140"/>
    </row>
    <row r="687" spans="8:9" ht="12.75">
      <c r="H687" s="140"/>
      <c r="I687" s="140"/>
    </row>
    <row r="688" spans="8:9" ht="12.75">
      <c r="H688" s="140"/>
      <c r="I688" s="140"/>
    </row>
    <row r="689" spans="8:9" ht="12.75">
      <c r="H689" s="140"/>
      <c r="I689" s="140"/>
    </row>
    <row r="690" spans="8:9" ht="12.75">
      <c r="H690" s="140"/>
      <c r="I690" s="140"/>
    </row>
    <row r="691" spans="8:9" ht="12.75">
      <c r="H691" s="140"/>
      <c r="I691" s="140"/>
    </row>
    <row r="692" spans="8:9" ht="12.75">
      <c r="H692" s="140"/>
      <c r="I692" s="140"/>
    </row>
    <row r="693" spans="8:9" ht="12.75">
      <c r="H693" s="140"/>
      <c r="I693" s="140"/>
    </row>
    <row r="694" spans="8:9" ht="12.75">
      <c r="H694" s="140"/>
      <c r="I694" s="140"/>
    </row>
    <row r="695" spans="8:9" ht="12.75">
      <c r="H695" s="140"/>
      <c r="I695" s="140"/>
    </row>
    <row r="696" spans="8:9" ht="12.75">
      <c r="H696" s="140"/>
      <c r="I696" s="140"/>
    </row>
    <row r="697" spans="8:9" ht="12.75">
      <c r="H697" s="140"/>
      <c r="I697" s="140"/>
    </row>
    <row r="698" spans="8:9" ht="12.75">
      <c r="H698" s="140"/>
      <c r="I698" s="140"/>
    </row>
    <row r="699" spans="8:9" ht="12.75">
      <c r="H699" s="140"/>
      <c r="I699" s="140"/>
    </row>
    <row r="700" spans="8:9" ht="12.75">
      <c r="H700" s="140"/>
      <c r="I700" s="140"/>
    </row>
    <row r="701" spans="8:9" ht="12.75">
      <c r="H701" s="140"/>
      <c r="I701" s="140"/>
    </row>
    <row r="702" spans="8:9" ht="12.75">
      <c r="H702" s="140"/>
      <c r="I702" s="140"/>
    </row>
    <row r="703" spans="8:9" ht="12.75">
      <c r="H703" s="140"/>
      <c r="I703" s="140"/>
    </row>
    <row r="704" spans="8:9" ht="12.75">
      <c r="H704" s="140"/>
      <c r="I704" s="140"/>
    </row>
    <row r="705" spans="8:9" ht="12.75">
      <c r="H705" s="140"/>
      <c r="I705" s="140"/>
    </row>
    <row r="706" spans="8:9" ht="12.75">
      <c r="H706" s="140"/>
      <c r="I706" s="140"/>
    </row>
    <row r="707" spans="8:9" ht="12.75">
      <c r="H707" s="140"/>
      <c r="I707" s="140"/>
    </row>
    <row r="708" spans="8:9" ht="12.75">
      <c r="H708" s="140"/>
      <c r="I708" s="140"/>
    </row>
    <row r="709" spans="8:9" ht="12.75">
      <c r="H709" s="140"/>
      <c r="I709" s="140"/>
    </row>
    <row r="710" spans="8:9" ht="12.75">
      <c r="H710" s="140"/>
      <c r="I710" s="140"/>
    </row>
    <row r="711" spans="8:9" ht="12.75">
      <c r="H711" s="140"/>
      <c r="I711" s="140"/>
    </row>
    <row r="712" spans="8:9" ht="12.75">
      <c r="H712" s="140"/>
      <c r="I712" s="140"/>
    </row>
    <row r="713" spans="8:9" ht="12.75">
      <c r="H713" s="140"/>
      <c r="I713" s="140"/>
    </row>
    <row r="714" spans="8:9" ht="12.75">
      <c r="H714" s="140"/>
      <c r="I714" s="140"/>
    </row>
    <row r="715" spans="8:9" ht="12.75">
      <c r="H715" s="140"/>
      <c r="I715" s="140"/>
    </row>
    <row r="716" spans="8:9" ht="12.75">
      <c r="H716" s="140"/>
      <c r="I716" s="140"/>
    </row>
    <row r="717" spans="8:9" ht="12.75">
      <c r="H717" s="140"/>
      <c r="I717" s="140"/>
    </row>
    <row r="718" spans="8:9" ht="12.75">
      <c r="H718" s="140"/>
      <c r="I718" s="140"/>
    </row>
    <row r="719" spans="8:9" ht="12.75">
      <c r="H719" s="140"/>
      <c r="I719" s="140"/>
    </row>
    <row r="720" spans="8:9" ht="12.75">
      <c r="H720" s="140"/>
      <c r="I720" s="140"/>
    </row>
    <row r="721" spans="8:9" ht="12.75">
      <c r="H721" s="140"/>
      <c r="I721" s="140"/>
    </row>
    <row r="722" spans="8:9" ht="12.75">
      <c r="H722" s="140"/>
      <c r="I722" s="140"/>
    </row>
    <row r="723" spans="8:9" ht="12.75">
      <c r="H723" s="140"/>
      <c r="I723" s="140"/>
    </row>
    <row r="724" spans="8:9" ht="12.75">
      <c r="H724" s="140"/>
      <c r="I724" s="140"/>
    </row>
    <row r="725" spans="8:9" ht="12.75">
      <c r="H725" s="140"/>
      <c r="I725" s="140"/>
    </row>
    <row r="726" spans="8:9" ht="12.75">
      <c r="H726" s="140"/>
      <c r="I726" s="140"/>
    </row>
    <row r="727" spans="8:9" ht="12.75">
      <c r="H727" s="140"/>
      <c r="I727" s="140"/>
    </row>
    <row r="728" spans="8:9" ht="12.75">
      <c r="H728" s="140"/>
      <c r="I728" s="140"/>
    </row>
    <row r="729" spans="8:9" ht="12.75">
      <c r="H729" s="140"/>
      <c r="I729" s="140"/>
    </row>
    <row r="730" spans="8:9" ht="12.75">
      <c r="H730" s="140"/>
      <c r="I730" s="140"/>
    </row>
    <row r="731" spans="8:9" ht="12.75">
      <c r="H731" s="140"/>
      <c r="I731" s="140"/>
    </row>
    <row r="732" spans="8:9" ht="12.75">
      <c r="H732" s="140"/>
      <c r="I732" s="140"/>
    </row>
    <row r="733" spans="8:9" ht="12.75">
      <c r="H733" s="140"/>
      <c r="I733" s="140"/>
    </row>
    <row r="734" spans="8:9" ht="12.75">
      <c r="H734" s="140"/>
      <c r="I734" s="140"/>
    </row>
    <row r="735" spans="8:9" ht="12.75">
      <c r="H735" s="140"/>
      <c r="I735" s="140"/>
    </row>
    <row r="736" spans="8:9" ht="12.75">
      <c r="H736" s="140"/>
      <c r="I736" s="140"/>
    </row>
    <row r="737" spans="8:9" ht="12.75">
      <c r="H737" s="140"/>
      <c r="I737" s="140"/>
    </row>
    <row r="738" spans="8:9" ht="12.75">
      <c r="H738" s="140"/>
      <c r="I738" s="140"/>
    </row>
    <row r="739" spans="8:9" ht="12.75">
      <c r="H739" s="140"/>
      <c r="I739" s="140"/>
    </row>
    <row r="740" spans="8:9" ht="12.75">
      <c r="H740" s="140"/>
      <c r="I740" s="140"/>
    </row>
    <row r="741" spans="8:9" ht="12.75">
      <c r="H741" s="140"/>
      <c r="I741" s="140"/>
    </row>
    <row r="742" spans="8:9" ht="12.75">
      <c r="H742" s="140"/>
      <c r="I742" s="140"/>
    </row>
    <row r="743" spans="8:9" ht="12.75">
      <c r="H743" s="140"/>
      <c r="I743" s="140"/>
    </row>
    <row r="744" spans="8:9" ht="12.75">
      <c r="H744" s="140"/>
      <c r="I744" s="140"/>
    </row>
    <row r="745" spans="8:9" ht="12.75">
      <c r="H745" s="140"/>
      <c r="I745" s="140"/>
    </row>
    <row r="746" spans="8:9" ht="12.75">
      <c r="H746" s="140"/>
      <c r="I746" s="140"/>
    </row>
    <row r="747" spans="8:9" ht="12.75">
      <c r="H747" s="140"/>
      <c r="I747" s="140"/>
    </row>
    <row r="748" spans="8:9" ht="12.75">
      <c r="H748" s="140"/>
      <c r="I748" s="140"/>
    </row>
    <row r="749" spans="8:9" ht="12.75">
      <c r="H749" s="140"/>
      <c r="I749" s="140"/>
    </row>
    <row r="750" spans="8:9" ht="12.75">
      <c r="H750" s="140"/>
      <c r="I750" s="140"/>
    </row>
    <row r="751" spans="8:9" ht="12.75">
      <c r="H751" s="140"/>
      <c r="I751" s="140"/>
    </row>
    <row r="752" spans="8:9" ht="12.75">
      <c r="H752" s="140"/>
      <c r="I752" s="140"/>
    </row>
    <row r="753" spans="8:9" ht="12.75">
      <c r="H753" s="140"/>
      <c r="I753" s="140"/>
    </row>
    <row r="754" spans="8:9" ht="12.75">
      <c r="H754" s="140"/>
      <c r="I754" s="140"/>
    </row>
    <row r="755" spans="8:9" ht="12.75">
      <c r="H755" s="140"/>
      <c r="I755" s="140"/>
    </row>
    <row r="756" spans="8:9" ht="12.75">
      <c r="H756" s="140"/>
      <c r="I756" s="140"/>
    </row>
    <row r="757" spans="8:9" ht="12.75">
      <c r="H757" s="140"/>
      <c r="I757" s="140"/>
    </row>
    <row r="758" spans="8:9" ht="12.75">
      <c r="H758" s="140"/>
      <c r="I758" s="140"/>
    </row>
    <row r="759" spans="8:9" ht="12.75">
      <c r="H759" s="140"/>
      <c r="I759" s="140"/>
    </row>
    <row r="760" spans="8:9" ht="12.75">
      <c r="H760" s="140"/>
      <c r="I760" s="140"/>
    </row>
    <row r="761" spans="8:9" ht="12.75">
      <c r="H761" s="140"/>
      <c r="I761" s="140"/>
    </row>
    <row r="762" spans="8:9" ht="12.75">
      <c r="H762" s="140"/>
      <c r="I762" s="140"/>
    </row>
    <row r="763" spans="8:9" ht="12.75">
      <c r="H763" s="140"/>
      <c r="I763" s="140"/>
    </row>
    <row r="764" spans="8:9" ht="12.75">
      <c r="H764" s="140"/>
      <c r="I764" s="140"/>
    </row>
    <row r="765" spans="8:9" ht="12.75">
      <c r="H765" s="140"/>
      <c r="I765" s="140"/>
    </row>
    <row r="766" spans="8:9" ht="12.75">
      <c r="H766" s="140"/>
      <c r="I766" s="140"/>
    </row>
    <row r="767" spans="8:9" ht="12.75">
      <c r="H767" s="140"/>
      <c r="I767" s="140"/>
    </row>
    <row r="768" spans="8:9" ht="12.75">
      <c r="H768" s="140"/>
      <c r="I768" s="140"/>
    </row>
    <row r="769" spans="8:9" ht="12.75">
      <c r="H769" s="140"/>
      <c r="I769" s="140"/>
    </row>
    <row r="770" spans="8:9" ht="12.75">
      <c r="H770" s="140"/>
      <c r="I770" s="140"/>
    </row>
    <row r="771" spans="8:9" ht="12.75">
      <c r="H771" s="140"/>
      <c r="I771" s="140"/>
    </row>
    <row r="772" spans="8:9" ht="12.75">
      <c r="H772" s="140"/>
      <c r="I772" s="140"/>
    </row>
    <row r="773" spans="8:9" ht="12.75">
      <c r="H773" s="140"/>
      <c r="I773" s="140"/>
    </row>
    <row r="774" spans="8:9" ht="12.75">
      <c r="H774" s="140"/>
      <c r="I774" s="140"/>
    </row>
    <row r="775" spans="8:9" ht="12.75">
      <c r="H775" s="140"/>
      <c r="I775" s="140"/>
    </row>
    <row r="776" spans="8:9" ht="12.75">
      <c r="H776" s="140"/>
      <c r="I776" s="140"/>
    </row>
    <row r="777" spans="8:9" ht="12.75">
      <c r="H777" s="140"/>
      <c r="I777" s="140"/>
    </row>
    <row r="778" spans="8:9" ht="12.75">
      <c r="H778" s="140"/>
      <c r="I778" s="140"/>
    </row>
    <row r="779" spans="8:9" ht="12.75">
      <c r="H779" s="140"/>
      <c r="I779" s="140"/>
    </row>
    <row r="780" spans="8:9" ht="12.75">
      <c r="H780" s="140"/>
      <c r="I780" s="140"/>
    </row>
    <row r="781" spans="8:9" ht="12.75">
      <c r="H781" s="140"/>
      <c r="I781" s="140"/>
    </row>
    <row r="782" spans="8:9" ht="12.75">
      <c r="H782" s="140"/>
      <c r="I782" s="140"/>
    </row>
    <row r="783" spans="8:9" ht="12.75">
      <c r="H783" s="140"/>
      <c r="I783" s="140"/>
    </row>
    <row r="784" spans="8:9" ht="12.75">
      <c r="H784" s="140"/>
      <c r="I784" s="140"/>
    </row>
    <row r="785" spans="8:9" ht="12.75">
      <c r="H785" s="140"/>
      <c r="I785" s="140"/>
    </row>
    <row r="786" spans="8:9" ht="12.75">
      <c r="H786" s="140"/>
      <c r="I786" s="140"/>
    </row>
    <row r="787" spans="8:9" ht="12.75">
      <c r="H787" s="140"/>
      <c r="I787" s="140"/>
    </row>
    <row r="788" spans="8:9" ht="12.75">
      <c r="H788" s="140"/>
      <c r="I788" s="140"/>
    </row>
    <row r="789" spans="8:9" ht="12.75">
      <c r="H789" s="140"/>
      <c r="I789" s="140"/>
    </row>
    <row r="790" spans="8:9" ht="12.75">
      <c r="H790" s="140"/>
      <c r="I790" s="140"/>
    </row>
    <row r="791" spans="8:9" ht="12.75">
      <c r="H791" s="140"/>
      <c r="I791" s="140"/>
    </row>
    <row r="792" spans="8:9" ht="12.75">
      <c r="H792" s="140"/>
      <c r="I792" s="140"/>
    </row>
    <row r="793" spans="8:9" ht="12.75">
      <c r="H793" s="140"/>
      <c r="I793" s="140"/>
    </row>
    <row r="794" spans="8:9" ht="12.75">
      <c r="H794" s="140"/>
      <c r="I794" s="140"/>
    </row>
    <row r="795" spans="8:9" ht="12.75">
      <c r="H795" s="140"/>
      <c r="I795" s="140"/>
    </row>
    <row r="796" spans="8:9" ht="12.75">
      <c r="H796" s="140"/>
      <c r="I796" s="140"/>
    </row>
    <row r="797" spans="8:9" ht="12.75">
      <c r="H797" s="140"/>
      <c r="I797" s="140"/>
    </row>
    <row r="798" spans="8:9" ht="12.75">
      <c r="H798" s="140"/>
      <c r="I798" s="140"/>
    </row>
    <row r="799" spans="8:9" ht="12.75">
      <c r="H799" s="140"/>
      <c r="I799" s="140"/>
    </row>
    <row r="800" spans="8:9" ht="12.75">
      <c r="H800" s="140"/>
      <c r="I800" s="140"/>
    </row>
    <row r="801" spans="8:9" ht="12.75">
      <c r="H801" s="140"/>
      <c r="I801" s="140"/>
    </row>
    <row r="802" spans="8:9" ht="12.75">
      <c r="H802" s="140"/>
      <c r="I802" s="140"/>
    </row>
    <row r="803" spans="8:9" ht="12.75">
      <c r="H803" s="140"/>
      <c r="I803" s="140"/>
    </row>
    <row r="804" spans="8:9" ht="12.75">
      <c r="H804" s="140"/>
      <c r="I804" s="140"/>
    </row>
    <row r="805" spans="8:9" ht="12.75">
      <c r="H805" s="140"/>
      <c r="I805" s="140"/>
    </row>
    <row r="806" spans="8:9" ht="12.75">
      <c r="H806" s="140"/>
      <c r="I806" s="140"/>
    </row>
    <row r="807" spans="8:9" ht="12.75">
      <c r="H807" s="140"/>
      <c r="I807" s="140"/>
    </row>
    <row r="808" spans="8:9" ht="12.75">
      <c r="H808" s="140"/>
      <c r="I808" s="140"/>
    </row>
    <row r="809" spans="8:9" ht="12.75">
      <c r="H809" s="140"/>
      <c r="I809" s="140"/>
    </row>
    <row r="810" spans="8:9" ht="12.75">
      <c r="H810" s="140"/>
      <c r="I810" s="140"/>
    </row>
    <row r="811" spans="8:9" ht="12.75">
      <c r="H811" s="140"/>
      <c r="I811" s="140"/>
    </row>
    <row r="812" spans="8:9" ht="12.75">
      <c r="H812" s="140"/>
      <c r="I812" s="140"/>
    </row>
    <row r="813" spans="8:9" ht="12.75">
      <c r="H813" s="140"/>
      <c r="I813" s="140"/>
    </row>
    <row r="814" spans="8:9" ht="12.75">
      <c r="H814" s="140"/>
      <c r="I814" s="140"/>
    </row>
    <row r="815" spans="8:9" ht="12.75">
      <c r="H815" s="140"/>
      <c r="I815" s="140"/>
    </row>
    <row r="816" spans="8:9" ht="12.75">
      <c r="H816" s="140"/>
      <c r="I816" s="140"/>
    </row>
    <row r="817" spans="8:9" ht="12.75">
      <c r="H817" s="140"/>
      <c r="I817" s="140"/>
    </row>
    <row r="818" spans="8:9" ht="12.75">
      <c r="H818" s="140"/>
      <c r="I818" s="140"/>
    </row>
    <row r="819" spans="8:9" ht="12.75">
      <c r="H819" s="140"/>
      <c r="I819" s="140"/>
    </row>
    <row r="820" spans="8:9" ht="12.75">
      <c r="H820" s="140"/>
      <c r="I820" s="140"/>
    </row>
    <row r="821" spans="8:9" ht="12.75">
      <c r="H821" s="140"/>
      <c r="I821" s="140"/>
    </row>
    <row r="822" spans="8:9" ht="12.75">
      <c r="H822" s="140"/>
      <c r="I822" s="140"/>
    </row>
    <row r="823" spans="8:9" ht="12.75">
      <c r="H823" s="140"/>
      <c r="I823" s="140"/>
    </row>
    <row r="824" spans="8:9" ht="12.75">
      <c r="H824" s="140"/>
      <c r="I824" s="140"/>
    </row>
    <row r="825" spans="8:9" ht="12.75">
      <c r="H825" s="140"/>
      <c r="I825" s="140"/>
    </row>
    <row r="826" spans="8:9" ht="12.75">
      <c r="H826" s="140"/>
      <c r="I826" s="140"/>
    </row>
    <row r="827" spans="8:9" ht="12.75">
      <c r="H827" s="140"/>
      <c r="I827" s="140"/>
    </row>
    <row r="828" spans="8:9" ht="12.75">
      <c r="H828" s="140"/>
      <c r="I828" s="140"/>
    </row>
    <row r="829" spans="8:9" ht="12.75">
      <c r="H829" s="140"/>
      <c r="I829" s="140"/>
    </row>
    <row r="830" spans="8:9" ht="12.75">
      <c r="H830" s="140"/>
      <c r="I830" s="140"/>
    </row>
    <row r="831" spans="8:9" ht="12.75">
      <c r="H831" s="140"/>
      <c r="I831" s="140"/>
    </row>
    <row r="832" spans="8:9" ht="12.75">
      <c r="H832" s="140"/>
      <c r="I832" s="140"/>
    </row>
    <row r="833" spans="8:9" ht="12.75">
      <c r="H833" s="140"/>
      <c r="I833" s="140"/>
    </row>
    <row r="834" spans="8:9" ht="12.75">
      <c r="H834" s="140"/>
      <c r="I834" s="140"/>
    </row>
    <row r="835" spans="8:9" ht="12.75">
      <c r="H835" s="140"/>
      <c r="I835" s="140"/>
    </row>
    <row r="836" spans="8:9" ht="12.75">
      <c r="H836" s="140"/>
      <c r="I836" s="140"/>
    </row>
    <row r="837" spans="8:9" ht="12.75">
      <c r="H837" s="140"/>
      <c r="I837" s="140"/>
    </row>
    <row r="838" spans="8:9" ht="12.75">
      <c r="H838" s="140"/>
      <c r="I838" s="140"/>
    </row>
    <row r="839" spans="8:9" ht="12.75">
      <c r="H839" s="140"/>
      <c r="I839" s="140"/>
    </row>
    <row r="840" spans="8:9" ht="12.75">
      <c r="H840" s="140"/>
      <c r="I840" s="140"/>
    </row>
    <row r="841" spans="8:9" ht="12.75">
      <c r="H841" s="140"/>
      <c r="I841" s="140"/>
    </row>
    <row r="842" spans="8:9" ht="12.75">
      <c r="H842" s="140"/>
      <c r="I842" s="140"/>
    </row>
    <row r="843" spans="8:9" ht="12.75">
      <c r="H843" s="140"/>
      <c r="I843" s="140"/>
    </row>
    <row r="844" spans="8:9" ht="12.75">
      <c r="H844" s="140"/>
      <c r="I844" s="140"/>
    </row>
    <row r="845" spans="8:9" ht="12.75">
      <c r="H845" s="140"/>
      <c r="I845" s="140"/>
    </row>
    <row r="846" spans="8:9" ht="12.75">
      <c r="H846" s="140"/>
      <c r="I846" s="140"/>
    </row>
    <row r="847" spans="8:9" ht="12.75">
      <c r="H847" s="140"/>
      <c r="I847" s="140"/>
    </row>
    <row r="848" spans="8:9" ht="12.75">
      <c r="H848" s="140"/>
      <c r="I848" s="140"/>
    </row>
    <row r="849" spans="8:9" ht="12.75">
      <c r="H849" s="140"/>
      <c r="I849" s="140"/>
    </row>
    <row r="850" spans="8:9" ht="12.75">
      <c r="H850" s="140"/>
      <c r="I850" s="140"/>
    </row>
    <row r="851" spans="8:9" ht="12.75">
      <c r="H851" s="140"/>
      <c r="I851" s="140"/>
    </row>
    <row r="852" spans="8:9" ht="12.75">
      <c r="H852" s="140"/>
      <c r="I852" s="140"/>
    </row>
    <row r="853" spans="8:9" ht="12.75">
      <c r="H853" s="140"/>
      <c r="I853" s="140"/>
    </row>
    <row r="854" spans="8:9" ht="12.75">
      <c r="H854" s="140"/>
      <c r="I854" s="140"/>
    </row>
    <row r="855" spans="8:9" ht="12.75">
      <c r="H855" s="140"/>
      <c r="I855" s="140"/>
    </row>
    <row r="856" spans="8:9" ht="12.75">
      <c r="H856" s="140"/>
      <c r="I856" s="140"/>
    </row>
    <row r="857" spans="8:9" ht="12.75">
      <c r="H857" s="140"/>
      <c r="I857" s="140"/>
    </row>
    <row r="858" spans="8:9" ht="12.75">
      <c r="H858" s="140"/>
      <c r="I858" s="140"/>
    </row>
    <row r="859" spans="8:9" ht="12.75">
      <c r="H859" s="140"/>
      <c r="I859" s="140"/>
    </row>
    <row r="860" spans="8:9" ht="12.75">
      <c r="H860" s="140"/>
      <c r="I860" s="140"/>
    </row>
    <row r="861" spans="8:9" ht="12.75">
      <c r="H861" s="140"/>
      <c r="I861" s="140"/>
    </row>
    <row r="862" spans="8:9" ht="12.75">
      <c r="H862" s="140"/>
      <c r="I862" s="140"/>
    </row>
    <row r="863" spans="8:9" ht="12.75">
      <c r="H863" s="140"/>
      <c r="I863" s="140"/>
    </row>
    <row r="864" spans="8:9" ht="12.75">
      <c r="H864" s="140"/>
      <c r="I864" s="140"/>
    </row>
    <row r="865" spans="8:9" ht="12.75">
      <c r="H865" s="140"/>
      <c r="I865" s="140"/>
    </row>
    <row r="866" spans="8:9" ht="12.75">
      <c r="H866" s="140"/>
      <c r="I866" s="140"/>
    </row>
    <row r="867" spans="8:9" ht="12.75">
      <c r="H867" s="140"/>
      <c r="I867" s="140"/>
    </row>
    <row r="868" spans="8:9" ht="12.75">
      <c r="H868" s="140"/>
      <c r="I868" s="140"/>
    </row>
    <row r="869" spans="8:9" ht="12.75">
      <c r="H869" s="140"/>
      <c r="I869" s="140"/>
    </row>
    <row r="870" spans="8:9" ht="12.75">
      <c r="H870" s="140"/>
      <c r="I870" s="140"/>
    </row>
    <row r="871" spans="8:9" ht="12.75">
      <c r="H871" s="140"/>
      <c r="I871" s="140"/>
    </row>
    <row r="872" spans="8:9" ht="12.75">
      <c r="H872" s="140"/>
      <c r="I872" s="140"/>
    </row>
    <row r="873" spans="8:9" ht="12.75">
      <c r="H873" s="140"/>
      <c r="I873" s="140"/>
    </row>
    <row r="874" spans="8:9" ht="12.75">
      <c r="H874" s="140"/>
      <c r="I874" s="140"/>
    </row>
    <row r="875" spans="8:9" ht="12.75">
      <c r="H875" s="140"/>
      <c r="I875" s="140"/>
    </row>
    <row r="876" spans="8:9" ht="12.75">
      <c r="H876" s="140"/>
      <c r="I876" s="140"/>
    </row>
    <row r="877" spans="8:9" ht="12.75">
      <c r="H877" s="140"/>
      <c r="I877" s="140"/>
    </row>
    <row r="878" spans="8:9" ht="12.75">
      <c r="H878" s="140"/>
      <c r="I878" s="140"/>
    </row>
    <row r="879" spans="8:9" ht="12.75">
      <c r="H879" s="140"/>
      <c r="I879" s="140"/>
    </row>
    <row r="880" spans="8:9" ht="12.75">
      <c r="H880" s="140"/>
      <c r="I880" s="140"/>
    </row>
    <row r="881" spans="8:9" ht="12.75">
      <c r="H881" s="140"/>
      <c r="I881" s="140"/>
    </row>
    <row r="882" spans="8:9" ht="12.75">
      <c r="H882" s="140"/>
      <c r="I882" s="140"/>
    </row>
    <row r="883" spans="8:9" ht="12.75">
      <c r="H883" s="140"/>
      <c r="I883" s="140"/>
    </row>
    <row r="884" spans="8:9" ht="12.75">
      <c r="H884" s="140"/>
      <c r="I884" s="140"/>
    </row>
    <row r="885" spans="8:9" ht="12.75">
      <c r="H885" s="140"/>
      <c r="I885" s="140"/>
    </row>
    <row r="886" spans="8:9" ht="12.75">
      <c r="H886" s="140"/>
      <c r="I886" s="140"/>
    </row>
    <row r="887" spans="8:9" ht="12.75">
      <c r="H887" s="140"/>
      <c r="I887" s="140"/>
    </row>
    <row r="888" spans="8:9" ht="12.75">
      <c r="H888" s="140"/>
      <c r="I888" s="140"/>
    </row>
    <row r="889" spans="8:9" ht="12.75">
      <c r="H889" s="140"/>
      <c r="I889" s="140"/>
    </row>
    <row r="890" spans="8:9" ht="12.75">
      <c r="H890" s="140"/>
      <c r="I890" s="140"/>
    </row>
    <row r="891" spans="8:9" ht="12.75">
      <c r="H891" s="140"/>
      <c r="I891" s="140"/>
    </row>
    <row r="892" spans="8:9" ht="12.75">
      <c r="H892" s="140"/>
      <c r="I892" s="140"/>
    </row>
    <row r="893" spans="8:9" ht="12.75">
      <c r="H893" s="140"/>
      <c r="I893" s="140"/>
    </row>
    <row r="894" spans="8:9" ht="12.75">
      <c r="H894" s="140"/>
      <c r="I894" s="140"/>
    </row>
    <row r="895" spans="8:9" ht="12.75">
      <c r="H895" s="140"/>
      <c r="I895" s="140"/>
    </row>
    <row r="896" spans="8:9" ht="12.75">
      <c r="H896" s="140"/>
      <c r="I896" s="140"/>
    </row>
    <row r="897" spans="8:9" ht="12.75">
      <c r="H897" s="140"/>
      <c r="I897" s="140"/>
    </row>
    <row r="898" spans="8:9" ht="12.75">
      <c r="H898" s="140"/>
      <c r="I898" s="140"/>
    </row>
    <row r="899" spans="8:9" ht="12.75">
      <c r="H899" s="140"/>
      <c r="I899" s="140"/>
    </row>
    <row r="900" spans="8:9" ht="12.75">
      <c r="H900" s="140"/>
      <c r="I900" s="140"/>
    </row>
    <row r="901" spans="8:9" ht="12.75">
      <c r="H901" s="140"/>
      <c r="I901" s="140"/>
    </row>
    <row r="902" spans="8:9" ht="12.75">
      <c r="H902" s="140"/>
      <c r="I902" s="140"/>
    </row>
    <row r="903" spans="8:9" ht="12.75">
      <c r="H903" s="140"/>
      <c r="I903" s="140"/>
    </row>
    <row r="904" spans="8:9" ht="12.75">
      <c r="H904" s="140"/>
      <c r="I904" s="140"/>
    </row>
    <row r="905" spans="8:9" ht="12.75">
      <c r="H905" s="140"/>
      <c r="I905" s="140"/>
    </row>
    <row r="906" spans="8:9" ht="12.75">
      <c r="H906" s="140"/>
      <c r="I906" s="140"/>
    </row>
    <row r="907" spans="8:9" ht="12.75">
      <c r="H907" s="140"/>
      <c r="I907" s="140"/>
    </row>
    <row r="908" spans="8:9" ht="12.75">
      <c r="H908" s="140"/>
      <c r="I908" s="140"/>
    </row>
    <row r="909" spans="8:9" ht="12.75">
      <c r="H909" s="140"/>
      <c r="I909" s="140"/>
    </row>
    <row r="910" spans="8:9" ht="12.75">
      <c r="H910" s="140"/>
      <c r="I910" s="140"/>
    </row>
    <row r="911" spans="8:9" ht="12.75">
      <c r="H911" s="140"/>
      <c r="I911" s="140"/>
    </row>
    <row r="912" spans="8:9" ht="12.75">
      <c r="H912" s="140"/>
      <c r="I912" s="140"/>
    </row>
    <row r="913" spans="8:9" ht="12.75">
      <c r="H913" s="140"/>
      <c r="I913" s="140"/>
    </row>
    <row r="914" spans="8:9" ht="12.75">
      <c r="H914" s="140"/>
      <c r="I914" s="140"/>
    </row>
    <row r="915" spans="8:9" ht="12.75">
      <c r="H915" s="140"/>
      <c r="I915" s="140"/>
    </row>
    <row r="916" spans="8:9" ht="12.75">
      <c r="H916" s="140"/>
      <c r="I916" s="140"/>
    </row>
    <row r="917" spans="8:9" ht="12.75">
      <c r="H917" s="140"/>
      <c r="I917" s="140"/>
    </row>
    <row r="918" spans="8:9" ht="12.75">
      <c r="H918" s="140"/>
      <c r="I918" s="140"/>
    </row>
    <row r="919" spans="8:9" ht="12.75">
      <c r="H919" s="140"/>
      <c r="I919" s="140"/>
    </row>
    <row r="920" spans="8:9" ht="12.75">
      <c r="H920" s="140"/>
      <c r="I920" s="140"/>
    </row>
    <row r="921" spans="8:9" ht="12.75">
      <c r="H921" s="140"/>
      <c r="I921" s="140"/>
    </row>
    <row r="922" spans="8:9" ht="12.75">
      <c r="H922" s="140"/>
      <c r="I922" s="140"/>
    </row>
    <row r="923" spans="8:9" ht="12.75">
      <c r="H923" s="140"/>
      <c r="I923" s="140"/>
    </row>
    <row r="924" spans="8:9" ht="12.75">
      <c r="H924" s="140"/>
      <c r="I924" s="140"/>
    </row>
    <row r="925" spans="8:9" ht="12.75">
      <c r="H925" s="140"/>
      <c r="I925" s="140"/>
    </row>
    <row r="926" spans="8:9" ht="12.75">
      <c r="H926" s="140"/>
      <c r="I926" s="140"/>
    </row>
    <row r="927" spans="8:9" ht="12.75">
      <c r="H927" s="140"/>
      <c r="I927" s="140"/>
    </row>
    <row r="928" spans="8:9" ht="12.75">
      <c r="H928" s="140"/>
      <c r="I928" s="140"/>
    </row>
    <row r="929" spans="8:9" ht="12.75">
      <c r="H929" s="140"/>
      <c r="I929" s="140"/>
    </row>
    <row r="930" spans="8:9" ht="12.75">
      <c r="H930" s="140"/>
      <c r="I930" s="140"/>
    </row>
    <row r="931" spans="8:9" ht="12.75">
      <c r="H931" s="140"/>
      <c r="I931" s="140"/>
    </row>
    <row r="932" spans="8:9" ht="12.75">
      <c r="H932" s="140"/>
      <c r="I932" s="140"/>
    </row>
    <row r="933" spans="8:9" ht="12.75">
      <c r="H933" s="140"/>
      <c r="I933" s="140"/>
    </row>
    <row r="934" spans="8:9" ht="12.75">
      <c r="H934" s="140"/>
      <c r="I934" s="140"/>
    </row>
    <row r="935" spans="8:9" ht="12.75">
      <c r="H935" s="140"/>
      <c r="I935" s="140"/>
    </row>
    <row r="936" spans="8:9" ht="12.75">
      <c r="H936" s="140"/>
      <c r="I936" s="140"/>
    </row>
    <row r="937" spans="8:9" ht="12.75">
      <c r="H937" s="140"/>
      <c r="I937" s="140"/>
    </row>
    <row r="938" spans="8:9" ht="12.75">
      <c r="H938" s="140"/>
      <c r="I938" s="140"/>
    </row>
    <row r="939" spans="8:9" ht="12.75">
      <c r="H939" s="140"/>
      <c r="I939" s="140"/>
    </row>
    <row r="940" spans="8:9" ht="12.75">
      <c r="H940" s="140"/>
      <c r="I940" s="140"/>
    </row>
    <row r="941" spans="8:9" ht="12.75">
      <c r="H941" s="140"/>
      <c r="I941" s="140"/>
    </row>
    <row r="942" spans="8:9" ht="12.75">
      <c r="H942" s="140"/>
      <c r="I942" s="140"/>
    </row>
    <row r="943" spans="8:9" ht="12.75">
      <c r="H943" s="140"/>
      <c r="I943" s="140"/>
    </row>
    <row r="944" spans="8:9" ht="12.75">
      <c r="H944" s="140"/>
      <c r="I944" s="140"/>
    </row>
    <row r="945" spans="8:9" ht="12.75">
      <c r="H945" s="140"/>
      <c r="I945" s="140"/>
    </row>
    <row r="946" spans="8:9" ht="12.75">
      <c r="H946" s="140"/>
      <c r="I946" s="140"/>
    </row>
    <row r="947" spans="8:9" ht="12.75">
      <c r="H947" s="140"/>
      <c r="I947" s="140"/>
    </row>
    <row r="948" spans="8:9" ht="12.75">
      <c r="H948" s="140"/>
      <c r="I948" s="140"/>
    </row>
    <row r="949" spans="8:9" ht="12.75">
      <c r="H949" s="140"/>
      <c r="I949" s="140"/>
    </row>
    <row r="950" spans="8:9" ht="12.75">
      <c r="H950" s="140"/>
      <c r="I950" s="140"/>
    </row>
    <row r="951" spans="8:9" ht="12.75">
      <c r="H951" s="140"/>
      <c r="I951" s="140"/>
    </row>
    <row r="952" spans="8:9" ht="12.75">
      <c r="H952" s="140"/>
      <c r="I952" s="140"/>
    </row>
    <row r="953" spans="8:9" ht="12.75">
      <c r="H953" s="140"/>
      <c r="I953" s="140"/>
    </row>
    <row r="954" spans="8:9" ht="12.75">
      <c r="H954" s="140"/>
      <c r="I954" s="140"/>
    </row>
    <row r="955" spans="8:9" ht="12.75">
      <c r="H955" s="140"/>
      <c r="I955" s="140"/>
    </row>
    <row r="956" spans="8:9" ht="12.75">
      <c r="H956" s="140"/>
      <c r="I956" s="140"/>
    </row>
    <row r="957" spans="8:9" ht="12.75">
      <c r="H957" s="140"/>
      <c r="I957" s="140"/>
    </row>
    <row r="958" spans="8:9" ht="12.75">
      <c r="H958" s="140"/>
      <c r="I958" s="140"/>
    </row>
    <row r="959" spans="8:9" ht="12.75">
      <c r="H959" s="140"/>
      <c r="I959" s="140"/>
    </row>
    <row r="960" spans="8:9" ht="12.75">
      <c r="H960" s="140"/>
      <c r="I960" s="140"/>
    </row>
    <row r="961" spans="8:9" ht="12.75">
      <c r="H961" s="140"/>
      <c r="I961" s="140"/>
    </row>
    <row r="962" spans="8:9" ht="12.75">
      <c r="H962" s="140"/>
      <c r="I962" s="140"/>
    </row>
    <row r="963" spans="8:9" ht="12.75">
      <c r="H963" s="140"/>
      <c r="I963" s="140"/>
    </row>
    <row r="964" spans="8:9" ht="12.75">
      <c r="H964" s="140"/>
      <c r="I964" s="140"/>
    </row>
    <row r="965" spans="8:9" ht="12.75">
      <c r="H965" s="140"/>
      <c r="I965" s="140"/>
    </row>
    <row r="966" spans="8:9" ht="12.75">
      <c r="H966" s="140"/>
      <c r="I966" s="140"/>
    </row>
    <row r="967" spans="8:9" ht="12.75">
      <c r="H967" s="140"/>
      <c r="I967" s="140"/>
    </row>
    <row r="968" spans="8:9" ht="12.75">
      <c r="H968" s="140"/>
      <c r="I968" s="140"/>
    </row>
    <row r="969" spans="8:9" ht="12.75">
      <c r="H969" s="140"/>
      <c r="I969" s="140"/>
    </row>
    <row r="970" spans="8:9" ht="12.75">
      <c r="H970" s="140"/>
      <c r="I970" s="140"/>
    </row>
    <row r="971" spans="8:9" ht="12.75">
      <c r="H971" s="140"/>
      <c r="I971" s="140"/>
    </row>
    <row r="972" spans="8:9" ht="12.75">
      <c r="H972" s="140"/>
      <c r="I972" s="140"/>
    </row>
    <row r="973" spans="8:9" ht="12.75">
      <c r="H973" s="140"/>
      <c r="I973" s="140"/>
    </row>
    <row r="974" spans="8:9" ht="12.75">
      <c r="H974" s="140"/>
      <c r="I974" s="140"/>
    </row>
    <row r="975" spans="8:9" ht="12.75">
      <c r="H975" s="140"/>
      <c r="I975" s="140"/>
    </row>
    <row r="976" spans="8:9" ht="12.75">
      <c r="H976" s="140"/>
      <c r="I976" s="140"/>
    </row>
    <row r="977" spans="8:9" ht="12.75">
      <c r="H977" s="140"/>
      <c r="I977" s="140"/>
    </row>
    <row r="978" spans="8:9" ht="12.75">
      <c r="H978" s="140"/>
      <c r="I978" s="140"/>
    </row>
    <row r="979" spans="8:9" ht="12.75">
      <c r="H979" s="140"/>
      <c r="I979" s="140"/>
    </row>
    <row r="980" spans="8:9" ht="12.75">
      <c r="H980" s="140"/>
      <c r="I980" s="140"/>
    </row>
    <row r="981" spans="8:9" ht="12.75">
      <c r="H981" s="140"/>
      <c r="I981" s="140"/>
    </row>
    <row r="982" spans="8:9" ht="12.75">
      <c r="H982" s="140"/>
      <c r="I982" s="140"/>
    </row>
    <row r="983" spans="8:9" ht="12.75">
      <c r="H983" s="140"/>
      <c r="I983" s="140"/>
    </row>
    <row r="984" spans="8:9" ht="12.75">
      <c r="H984" s="140"/>
      <c r="I984" s="140"/>
    </row>
    <row r="985" spans="8:9" ht="12.75">
      <c r="H985" s="140"/>
      <c r="I985" s="140"/>
    </row>
    <row r="986" spans="8:9" ht="12.75">
      <c r="H986" s="140"/>
      <c r="I986" s="140"/>
    </row>
    <row r="987" spans="8:9" ht="12.75">
      <c r="H987" s="140"/>
      <c r="I987" s="140"/>
    </row>
    <row r="988" spans="8:9" ht="12.75">
      <c r="H988" s="140"/>
      <c r="I988" s="140"/>
    </row>
    <row r="989" spans="8:9" ht="12.75">
      <c r="H989" s="140"/>
      <c r="I989" s="140"/>
    </row>
    <row r="990" spans="8:9" ht="12.75">
      <c r="H990" s="140"/>
      <c r="I990" s="140"/>
    </row>
    <row r="991" spans="8:9" ht="12.75">
      <c r="H991" s="140"/>
      <c r="I991" s="140"/>
    </row>
    <row r="992" spans="8:9" ht="12.75">
      <c r="H992" s="140"/>
      <c r="I992" s="140"/>
    </row>
    <row r="993" spans="8:9" ht="12.75">
      <c r="H993" s="140"/>
      <c r="I993" s="140"/>
    </row>
    <row r="994" spans="8:9" ht="12.75">
      <c r="H994" s="140"/>
      <c r="I994" s="140"/>
    </row>
    <row r="995" spans="8:9" ht="12.75">
      <c r="H995" s="140"/>
      <c r="I995" s="140"/>
    </row>
    <row r="996" spans="8:9" ht="12.75">
      <c r="H996" s="140"/>
      <c r="I996" s="140"/>
    </row>
    <row r="997" spans="8:9" ht="12.75">
      <c r="H997" s="140"/>
      <c r="I997" s="140"/>
    </row>
    <row r="998" spans="8:9" ht="12.75">
      <c r="H998" s="140"/>
      <c r="I998" s="140"/>
    </row>
    <row r="999" spans="8:9" ht="12.75">
      <c r="H999" s="140"/>
      <c r="I999" s="140"/>
    </row>
    <row r="1000" spans="8:9" ht="12.75">
      <c r="H1000" s="140"/>
      <c r="I1000" s="140"/>
    </row>
    <row r="1001" spans="8:9" ht="12.75">
      <c r="H1001" s="140"/>
      <c r="I1001" s="140"/>
    </row>
    <row r="1002" spans="8:9" ht="12.75">
      <c r="H1002" s="140"/>
      <c r="I1002" s="140"/>
    </row>
    <row r="1003" spans="8:9" ht="12.75">
      <c r="H1003" s="140"/>
      <c r="I1003" s="140"/>
    </row>
    <row r="1004" spans="8:9" ht="12.75">
      <c r="H1004" s="140"/>
      <c r="I1004" s="140"/>
    </row>
    <row r="1005" spans="8:9" ht="12.75">
      <c r="H1005" s="140"/>
      <c r="I1005" s="140"/>
    </row>
    <row r="1006" spans="8:9" ht="12.75">
      <c r="H1006" s="140"/>
      <c r="I1006" s="140"/>
    </row>
    <row r="1007" spans="8:9" ht="12.75">
      <c r="H1007" s="140"/>
      <c r="I1007" s="140"/>
    </row>
    <row r="1008" spans="8:9" ht="12.75">
      <c r="H1008" s="140"/>
      <c r="I1008" s="140"/>
    </row>
    <row r="1009" spans="8:9" ht="12.75">
      <c r="H1009" s="140"/>
      <c r="I1009" s="140"/>
    </row>
    <row r="1010" spans="8:9" ht="12.75">
      <c r="H1010" s="140"/>
      <c r="I1010" s="140"/>
    </row>
    <row r="1011" spans="8:9" ht="12.75">
      <c r="H1011" s="140"/>
      <c r="I1011" s="140"/>
    </row>
    <row r="1012" spans="8:9" ht="12.75">
      <c r="H1012" s="140"/>
      <c r="I1012" s="140"/>
    </row>
    <row r="1013" spans="8:9" ht="12.75">
      <c r="H1013" s="140"/>
      <c r="I1013" s="140"/>
    </row>
    <row r="1014" spans="8:9" ht="12.75">
      <c r="H1014" s="140"/>
      <c r="I1014" s="140"/>
    </row>
    <row r="1015" spans="8:9" ht="12.75">
      <c r="H1015" s="140"/>
      <c r="I1015" s="140"/>
    </row>
    <row r="1016" spans="8:9" ht="12.75">
      <c r="H1016" s="140"/>
      <c r="I1016" s="140"/>
    </row>
    <row r="1017" spans="8:9" ht="12.75">
      <c r="H1017" s="140"/>
      <c r="I1017" s="140"/>
    </row>
    <row r="1018" spans="8:9" ht="12.75">
      <c r="H1018" s="140"/>
      <c r="I1018" s="140"/>
    </row>
    <row r="1019" spans="8:9" ht="12.75">
      <c r="H1019" s="140"/>
      <c r="I1019" s="140"/>
    </row>
    <row r="1020" spans="8:9" ht="12.75">
      <c r="H1020" s="140"/>
      <c r="I1020" s="140"/>
    </row>
    <row r="1021" spans="8:9" ht="12.75">
      <c r="H1021" s="140"/>
      <c r="I1021" s="140"/>
    </row>
    <row r="1022" spans="8:9" ht="12.75">
      <c r="H1022" s="140"/>
      <c r="I1022" s="140"/>
    </row>
    <row r="1023" spans="8:9" ht="12.75">
      <c r="H1023" s="140"/>
      <c r="I1023" s="140"/>
    </row>
    <row r="1024" spans="8:9" ht="12.75">
      <c r="H1024" s="140"/>
      <c r="I1024" s="140"/>
    </row>
    <row r="1025" spans="8:9" ht="12.75">
      <c r="H1025" s="140"/>
      <c r="I1025" s="140"/>
    </row>
    <row r="1026" spans="8:9" ht="12.75">
      <c r="H1026" s="140"/>
      <c r="I1026" s="140"/>
    </row>
    <row r="1027" spans="8:9" ht="12.75">
      <c r="H1027" s="140"/>
      <c r="I1027" s="140"/>
    </row>
    <row r="1028" spans="8:9" ht="12.75">
      <c r="H1028" s="140"/>
      <c r="I1028" s="140"/>
    </row>
    <row r="1029" spans="8:9" ht="12.75">
      <c r="H1029" s="140"/>
      <c r="I1029" s="140"/>
    </row>
    <row r="1030" spans="8:9" ht="12.75">
      <c r="H1030" s="140"/>
      <c r="I1030" s="140"/>
    </row>
    <row r="1031" spans="8:9" ht="12.75">
      <c r="H1031" s="140"/>
      <c r="I1031" s="140"/>
    </row>
    <row r="1032" spans="8:9" ht="12.75">
      <c r="H1032" s="140"/>
      <c r="I1032" s="140"/>
    </row>
    <row r="1033" spans="8:9" ht="12.75">
      <c r="H1033" s="140"/>
      <c r="I1033" s="140"/>
    </row>
    <row r="1034" spans="8:9" ht="12.75">
      <c r="H1034" s="140"/>
      <c r="I1034" s="140"/>
    </row>
    <row r="1035" spans="8:9" ht="12.75">
      <c r="H1035" s="140"/>
      <c r="I1035" s="140"/>
    </row>
    <row r="1036" spans="8:9" ht="12.75">
      <c r="H1036" s="140"/>
      <c r="I1036" s="140"/>
    </row>
    <row r="1037" spans="8:9" ht="12.75">
      <c r="H1037" s="140"/>
      <c r="I1037" s="140"/>
    </row>
    <row r="1038" spans="8:9" ht="12.75">
      <c r="H1038" s="140"/>
      <c r="I1038" s="140"/>
    </row>
    <row r="1039" spans="8:9" ht="12.75">
      <c r="H1039" s="140"/>
      <c r="I1039" s="140"/>
    </row>
    <row r="1040" spans="8:9" ht="12.75">
      <c r="H1040" s="140"/>
      <c r="I1040" s="140"/>
    </row>
    <row r="1041" spans="8:9" ht="12.75">
      <c r="H1041" s="140"/>
      <c r="I1041" s="140"/>
    </row>
    <row r="1042" spans="8:9" ht="12.75">
      <c r="H1042" s="140"/>
      <c r="I1042" s="140"/>
    </row>
    <row r="1043" spans="8:9" ht="12.75">
      <c r="H1043" s="140"/>
      <c r="I1043" s="140"/>
    </row>
    <row r="1044" spans="8:9" ht="12.75">
      <c r="H1044" s="140"/>
      <c r="I1044" s="140"/>
    </row>
    <row r="1045" spans="8:9" ht="12.75">
      <c r="H1045" s="140"/>
      <c r="I1045" s="140"/>
    </row>
    <row r="1046" spans="8:9" ht="12.75">
      <c r="H1046" s="140"/>
      <c r="I1046" s="140"/>
    </row>
    <row r="1047" spans="8:9" ht="12.75">
      <c r="H1047" s="140"/>
      <c r="I1047" s="140"/>
    </row>
    <row r="1048" spans="8:9" ht="12.75">
      <c r="H1048" s="140"/>
      <c r="I1048" s="140"/>
    </row>
    <row r="1049" spans="8:9" ht="12.75">
      <c r="H1049" s="140"/>
      <c r="I1049" s="140"/>
    </row>
    <row r="1050" spans="8:9" ht="12.75">
      <c r="H1050" s="140"/>
      <c r="I1050" s="140"/>
    </row>
    <row r="1051" spans="8:9" ht="12.75">
      <c r="H1051" s="140"/>
      <c r="I1051" s="140"/>
    </row>
    <row r="1052" spans="8:9" ht="12.75">
      <c r="H1052" s="140"/>
      <c r="I1052" s="140"/>
    </row>
    <row r="1053" spans="8:9" ht="12.75">
      <c r="H1053" s="140"/>
      <c r="I1053" s="140"/>
    </row>
    <row r="1054" spans="8:9" ht="12.75">
      <c r="H1054" s="140"/>
      <c r="I1054" s="140"/>
    </row>
    <row r="1055" spans="8:9" ht="12.75">
      <c r="H1055" s="140"/>
      <c r="I1055" s="140"/>
    </row>
    <row r="1056" spans="8:9" ht="12.75">
      <c r="H1056" s="140"/>
      <c r="I1056" s="140"/>
    </row>
    <row r="1057" spans="8:9" ht="12.75">
      <c r="H1057" s="140"/>
      <c r="I1057" s="140"/>
    </row>
    <row r="1058" spans="8:9" ht="12.75">
      <c r="H1058" s="140"/>
      <c r="I1058" s="140"/>
    </row>
    <row r="1059" spans="8:9" ht="12.75">
      <c r="H1059" s="140"/>
      <c r="I1059" s="140"/>
    </row>
    <row r="1060" spans="8:9" ht="12.75">
      <c r="H1060" s="140"/>
      <c r="I1060" s="140"/>
    </row>
    <row r="1061" spans="8:9" ht="12.75">
      <c r="H1061" s="140"/>
      <c r="I1061" s="140"/>
    </row>
    <row r="1062" spans="8:9" ht="12.75">
      <c r="H1062" s="140"/>
      <c r="I1062" s="140"/>
    </row>
    <row r="1063" spans="8:9" ht="12.75">
      <c r="H1063" s="140"/>
      <c r="I1063" s="140"/>
    </row>
    <row r="1064" spans="8:9" ht="12.75">
      <c r="H1064" s="140"/>
      <c r="I1064" s="140"/>
    </row>
    <row r="1065" spans="8:9" ht="12.75">
      <c r="H1065" s="140"/>
      <c r="I1065" s="140"/>
    </row>
    <row r="1066" spans="8:9" ht="12.75">
      <c r="H1066" s="140"/>
      <c r="I1066" s="140"/>
    </row>
    <row r="1067" spans="8:9" ht="12.75">
      <c r="H1067" s="140"/>
      <c r="I1067" s="140"/>
    </row>
    <row r="1068" spans="8:9" ht="12.75">
      <c r="H1068" s="140"/>
      <c r="I1068" s="140"/>
    </row>
    <row r="1069" spans="8:9" ht="12.75">
      <c r="H1069" s="140"/>
      <c r="I1069" s="140"/>
    </row>
    <row r="1070" spans="8:9" ht="12.75">
      <c r="H1070" s="140"/>
      <c r="I1070" s="140"/>
    </row>
    <row r="1071" spans="8:9" ht="12.75">
      <c r="H1071" s="140"/>
      <c r="I1071" s="140"/>
    </row>
    <row r="1072" spans="8:9" ht="12.75">
      <c r="H1072" s="140"/>
      <c r="I1072" s="140"/>
    </row>
    <row r="1073" spans="8:9" ht="12.75">
      <c r="H1073" s="140"/>
      <c r="I1073" s="140"/>
    </row>
    <row r="1074" spans="8:9" ht="12.75">
      <c r="H1074" s="140"/>
      <c r="I1074" s="140"/>
    </row>
    <row r="1075" spans="8:9" ht="12.75">
      <c r="H1075" s="140"/>
      <c r="I1075" s="140"/>
    </row>
    <row r="1076" spans="8:9" ht="12.75">
      <c r="H1076" s="140"/>
      <c r="I1076" s="140"/>
    </row>
    <row r="1077" spans="8:9" ht="12.75">
      <c r="H1077" s="140"/>
      <c r="I1077" s="140"/>
    </row>
    <row r="1078" spans="8:9" ht="12.75">
      <c r="H1078" s="140"/>
      <c r="I1078" s="140"/>
    </row>
    <row r="1079" spans="8:9" ht="12.75">
      <c r="H1079" s="140"/>
      <c r="I1079" s="140"/>
    </row>
    <row r="1080" spans="8:9" ht="12.75">
      <c r="H1080" s="140"/>
      <c r="I1080" s="140"/>
    </row>
    <row r="1081" spans="8:9" ht="12.75">
      <c r="H1081" s="140"/>
      <c r="I1081" s="140"/>
    </row>
    <row r="1082" spans="8:9" ht="12.75">
      <c r="H1082" s="140"/>
      <c r="I1082" s="140"/>
    </row>
    <row r="1083" spans="8:9" ht="12.75">
      <c r="H1083" s="140"/>
      <c r="I1083" s="140"/>
    </row>
    <row r="1084" spans="8:9" ht="12.75">
      <c r="H1084" s="140"/>
      <c r="I1084" s="140"/>
    </row>
    <row r="1085" spans="8:9" ht="12.75">
      <c r="H1085" s="140"/>
      <c r="I1085" s="140"/>
    </row>
    <row r="1086" spans="8:9" ht="12.75">
      <c r="H1086" s="140"/>
      <c r="I1086" s="140"/>
    </row>
    <row r="1087" spans="8:9" ht="12.75">
      <c r="H1087" s="140"/>
      <c r="I1087" s="140"/>
    </row>
    <row r="1088" spans="8:9" ht="12.75">
      <c r="H1088" s="140"/>
      <c r="I1088" s="140"/>
    </row>
    <row r="1089" spans="8:9" ht="12.75">
      <c r="H1089" s="140"/>
      <c r="I1089" s="140"/>
    </row>
    <row r="1090" spans="8:9" ht="12.75">
      <c r="H1090" s="140"/>
      <c r="I1090" s="140"/>
    </row>
    <row r="1091" spans="8:9" ht="12.75">
      <c r="H1091" s="140"/>
      <c r="I1091" s="140"/>
    </row>
    <row r="1092" spans="8:9" ht="12.75">
      <c r="H1092" s="140"/>
      <c r="I1092" s="140"/>
    </row>
    <row r="1093" spans="8:9" ht="12.75">
      <c r="H1093" s="140"/>
      <c r="I1093" s="140"/>
    </row>
    <row r="1094" spans="8:9" ht="12.75">
      <c r="H1094" s="140"/>
      <c r="I1094" s="140"/>
    </row>
    <row r="1095" spans="8:9" ht="12.75">
      <c r="H1095" s="140"/>
      <c r="I1095" s="140"/>
    </row>
    <row r="1096" spans="8:9" ht="12.75">
      <c r="H1096" s="140"/>
      <c r="I1096" s="140"/>
    </row>
    <row r="1097" spans="8:9" ht="12.75">
      <c r="H1097" s="140"/>
      <c r="I1097" s="140"/>
    </row>
    <row r="1098" spans="8:9" ht="12.75">
      <c r="H1098" s="140"/>
      <c r="I1098" s="140"/>
    </row>
    <row r="1099" spans="8:9" ht="12.75">
      <c r="H1099" s="140"/>
      <c r="I1099" s="140"/>
    </row>
    <row r="1100" spans="8:9" ht="12.75">
      <c r="H1100" s="140"/>
      <c r="I1100" s="140"/>
    </row>
    <row r="1101" spans="8:9" ht="12.75">
      <c r="H1101" s="140"/>
      <c r="I1101" s="140"/>
    </row>
    <row r="1102" spans="8:9" ht="12.75">
      <c r="H1102" s="140"/>
      <c r="I1102" s="140"/>
    </row>
    <row r="1103" spans="8:9" ht="12.75">
      <c r="H1103" s="140"/>
      <c r="I1103" s="140"/>
    </row>
    <row r="1104" spans="8:9" ht="12.75">
      <c r="H1104" s="140"/>
      <c r="I1104" s="140"/>
    </row>
    <row r="1105" spans="8:9" ht="12.75">
      <c r="H1105" s="140"/>
      <c r="I1105" s="140"/>
    </row>
    <row r="1106" spans="8:9" ht="12.75">
      <c r="H1106" s="140"/>
      <c r="I1106" s="140"/>
    </row>
    <row r="1107" spans="8:9" ht="12.75">
      <c r="H1107" s="140"/>
      <c r="I1107" s="140"/>
    </row>
    <row r="1108" spans="8:9" ht="12.75">
      <c r="H1108" s="140"/>
      <c r="I1108" s="140"/>
    </row>
    <row r="1109" spans="8:9" ht="12.75">
      <c r="H1109" s="140"/>
      <c r="I1109" s="140"/>
    </row>
    <row r="1110" spans="8:9" ht="12.75">
      <c r="H1110" s="140"/>
      <c r="I1110" s="140"/>
    </row>
    <row r="1111" spans="8:9" ht="12.75">
      <c r="H1111" s="140"/>
      <c r="I1111" s="140"/>
    </row>
    <row r="1112" spans="8:9" ht="12.75">
      <c r="H1112" s="140"/>
      <c r="I1112" s="140"/>
    </row>
    <row r="1113" spans="8:9" ht="12.75">
      <c r="H1113" s="140"/>
      <c r="I1113" s="140"/>
    </row>
    <row r="1114" spans="8:9" ht="12.75">
      <c r="H1114" s="140"/>
      <c r="I1114" s="140"/>
    </row>
    <row r="1115" spans="8:9" ht="12.75">
      <c r="H1115" s="140"/>
      <c r="I1115" s="140"/>
    </row>
    <row r="1116" spans="8:9" ht="12.75">
      <c r="H1116" s="140"/>
      <c r="I1116" s="140"/>
    </row>
    <row r="1117" spans="8:9" ht="12.75">
      <c r="H1117" s="140"/>
      <c r="I1117" s="140"/>
    </row>
    <row r="1118" spans="8:9" ht="12.75">
      <c r="H1118" s="140"/>
      <c r="I1118" s="140"/>
    </row>
    <row r="1119" spans="8:9" ht="12.75">
      <c r="H1119" s="140"/>
      <c r="I1119" s="140"/>
    </row>
    <row r="1120" spans="8:9" ht="12.75">
      <c r="H1120" s="140"/>
      <c r="I1120" s="140"/>
    </row>
    <row r="1121" spans="8:9" ht="12.75">
      <c r="H1121" s="140"/>
      <c r="I1121" s="140"/>
    </row>
    <row r="1122" spans="8:9" ht="12.75">
      <c r="H1122" s="140"/>
      <c r="I1122" s="140"/>
    </row>
    <row r="1123" spans="8:9" ht="12.75">
      <c r="H1123" s="140"/>
      <c r="I1123" s="140"/>
    </row>
    <row r="1124" spans="8:9" ht="12.75">
      <c r="H1124" s="140"/>
      <c r="I1124" s="140"/>
    </row>
    <row r="1125" spans="8:9" ht="12.75">
      <c r="H1125" s="140"/>
      <c r="I1125" s="140"/>
    </row>
    <row r="1126" spans="8:9" ht="12.75">
      <c r="H1126" s="140"/>
      <c r="I1126" s="140"/>
    </row>
    <row r="1127" spans="8:9" ht="12.75">
      <c r="H1127" s="140"/>
      <c r="I1127" s="140"/>
    </row>
    <row r="1128" spans="8:9" ht="12.75">
      <c r="H1128" s="140"/>
      <c r="I1128" s="140"/>
    </row>
    <row r="1129" spans="8:9" ht="12.75">
      <c r="H1129" s="140"/>
      <c r="I1129" s="140"/>
    </row>
    <row r="1130" spans="8:9" ht="12.75">
      <c r="H1130" s="140"/>
      <c r="I1130" s="140"/>
    </row>
    <row r="1131" spans="8:9" ht="12.75">
      <c r="H1131" s="140"/>
      <c r="I1131" s="140"/>
    </row>
    <row r="1132" spans="8:9" ht="12.75">
      <c r="H1132" s="140"/>
      <c r="I1132" s="140"/>
    </row>
    <row r="1133" spans="8:9" ht="12.75">
      <c r="H1133" s="140"/>
      <c r="I1133" s="140"/>
    </row>
    <row r="1134" spans="8:9" ht="12.75">
      <c r="H1134" s="140"/>
      <c r="I1134" s="140"/>
    </row>
    <row r="1135" spans="8:9" ht="12.75">
      <c r="H1135" s="140"/>
      <c r="I1135" s="140"/>
    </row>
    <row r="1136" spans="8:9" ht="12.75">
      <c r="H1136" s="140"/>
      <c r="I1136" s="140"/>
    </row>
    <row r="1137" spans="8:9" ht="12.75">
      <c r="H1137" s="140"/>
      <c r="I1137" s="140"/>
    </row>
    <row r="1138" spans="8:9" ht="12.75">
      <c r="H1138" s="140"/>
      <c r="I1138" s="140"/>
    </row>
    <row r="1139" spans="8:9" ht="12.75">
      <c r="H1139" s="140"/>
      <c r="I1139" s="140"/>
    </row>
    <row r="1140" spans="8:9" ht="12.75">
      <c r="H1140" s="140"/>
      <c r="I1140" s="140"/>
    </row>
    <row r="1141" spans="8:9" ht="12.75">
      <c r="H1141" s="140"/>
      <c r="I1141" s="140"/>
    </row>
    <row r="1142" spans="8:9" ht="12.75">
      <c r="H1142" s="140"/>
      <c r="I1142" s="140"/>
    </row>
    <row r="1143" spans="8:9" ht="12.75">
      <c r="H1143" s="140"/>
      <c r="I1143" s="140"/>
    </row>
    <row r="1144" spans="8:9" ht="12.75">
      <c r="H1144" s="140"/>
      <c r="I1144" s="140"/>
    </row>
    <row r="1145" spans="8:9" ht="12.75">
      <c r="H1145" s="140"/>
      <c r="I1145" s="140"/>
    </row>
    <row r="1146" spans="8:9" ht="12.75">
      <c r="H1146" s="140"/>
      <c r="I1146" s="140"/>
    </row>
    <row r="1147" spans="8:9" ht="12.75">
      <c r="H1147" s="140"/>
      <c r="I1147" s="140"/>
    </row>
    <row r="1148" spans="8:9" ht="12.75">
      <c r="H1148" s="140"/>
      <c r="I1148" s="140"/>
    </row>
    <row r="1149" spans="8:9" ht="12.75">
      <c r="H1149" s="140"/>
      <c r="I1149" s="140"/>
    </row>
    <row r="1150" spans="8:9" ht="12.75">
      <c r="H1150" s="140"/>
      <c r="I1150" s="140"/>
    </row>
    <row r="1151" spans="8:9" ht="12.75">
      <c r="H1151" s="140"/>
      <c r="I1151" s="140"/>
    </row>
    <row r="1152" spans="8:9" ht="12.75">
      <c r="H1152" s="140"/>
      <c r="I1152" s="140"/>
    </row>
    <row r="1153" spans="8:9" ht="12.75">
      <c r="H1153" s="140"/>
      <c r="I1153" s="140"/>
    </row>
    <row r="1154" spans="8:9" ht="12.75">
      <c r="H1154" s="140"/>
      <c r="I1154" s="140"/>
    </row>
    <row r="1155" spans="8:9" ht="12.75">
      <c r="H1155" s="140"/>
      <c r="I1155" s="140"/>
    </row>
    <row r="1156" spans="8:9" ht="12.75">
      <c r="H1156" s="140"/>
      <c r="I1156" s="140"/>
    </row>
    <row r="1157" spans="8:9" ht="12.75">
      <c r="H1157" s="140"/>
      <c r="I1157" s="140"/>
    </row>
    <row r="1158" spans="8:9" ht="12.75">
      <c r="H1158" s="140"/>
      <c r="I1158" s="140"/>
    </row>
    <row r="1159" spans="8:9" ht="12.75">
      <c r="H1159" s="140"/>
      <c r="I1159" s="140"/>
    </row>
    <row r="1160" spans="8:9" ht="12.75">
      <c r="H1160" s="140"/>
      <c r="I1160" s="140"/>
    </row>
    <row r="1161" spans="8:9" ht="12.75">
      <c r="H1161" s="140"/>
      <c r="I1161" s="140"/>
    </row>
    <row r="1162" spans="8:9" ht="12.75">
      <c r="H1162" s="140"/>
      <c r="I1162" s="140"/>
    </row>
    <row r="1163" spans="8:9" ht="12.75">
      <c r="H1163" s="140"/>
      <c r="I1163" s="140"/>
    </row>
    <row r="1164" spans="8:9" ht="12.75">
      <c r="H1164" s="140"/>
      <c r="I1164" s="140"/>
    </row>
    <row r="1165" spans="8:9" ht="12.75">
      <c r="H1165" s="140"/>
      <c r="I1165" s="140"/>
    </row>
    <row r="1166" spans="8:9" ht="12.75">
      <c r="H1166" s="140"/>
      <c r="I1166" s="140"/>
    </row>
    <row r="1167" spans="8:9" ht="12.75">
      <c r="H1167" s="140"/>
      <c r="I1167" s="140"/>
    </row>
    <row r="1168" spans="8:9" ht="12.75">
      <c r="H1168" s="140"/>
      <c r="I1168" s="140"/>
    </row>
    <row r="1169" spans="8:9" ht="12.75">
      <c r="H1169" s="140"/>
      <c r="I1169" s="140"/>
    </row>
    <row r="1170" spans="8:9" ht="12.75">
      <c r="H1170" s="140"/>
      <c r="I1170" s="140"/>
    </row>
    <row r="1171" spans="8:9" ht="12.75">
      <c r="H1171" s="140"/>
      <c r="I1171" s="140"/>
    </row>
    <row r="1172" spans="8:9" ht="12.75">
      <c r="H1172" s="140"/>
      <c r="I1172" s="140"/>
    </row>
    <row r="1173" spans="8:9" ht="12.75">
      <c r="H1173" s="140"/>
      <c r="I1173" s="140"/>
    </row>
    <row r="1174" spans="8:9" ht="12.75">
      <c r="H1174" s="140"/>
      <c r="I1174" s="140"/>
    </row>
    <row r="1175" spans="8:9" ht="12.75">
      <c r="H1175" s="140"/>
      <c r="I1175" s="140"/>
    </row>
    <row r="1176" spans="8:9" ht="12.75">
      <c r="H1176" s="140"/>
      <c r="I1176" s="140"/>
    </row>
    <row r="1177" spans="8:9" ht="12.75">
      <c r="H1177" s="140"/>
      <c r="I1177" s="140"/>
    </row>
    <row r="1178" spans="8:9" ht="12.75">
      <c r="H1178" s="140"/>
      <c r="I1178" s="140"/>
    </row>
    <row r="1179" spans="8:9" ht="12.75">
      <c r="H1179" s="140"/>
      <c r="I1179" s="140"/>
    </row>
    <row r="1180" spans="8:9" ht="12.75">
      <c r="H1180" s="140"/>
      <c r="I1180" s="140"/>
    </row>
    <row r="1181" spans="8:9" ht="12.75">
      <c r="H1181" s="140"/>
      <c r="I1181" s="140"/>
    </row>
    <row r="1182" spans="8:9" ht="12.75">
      <c r="H1182" s="140"/>
      <c r="I1182" s="140"/>
    </row>
    <row r="1183" spans="8:9" ht="12.75">
      <c r="H1183" s="140"/>
      <c r="I1183" s="140"/>
    </row>
    <row r="1184" spans="8:9" ht="12.75">
      <c r="H1184" s="140"/>
      <c r="I1184" s="140"/>
    </row>
    <row r="1185" spans="8:9" ht="12.75">
      <c r="H1185" s="140"/>
      <c r="I1185" s="140"/>
    </row>
    <row r="1186" spans="8:9" ht="12.75">
      <c r="H1186" s="140"/>
      <c r="I1186" s="140"/>
    </row>
    <row r="1187" spans="8:9" ht="12.75">
      <c r="H1187" s="140"/>
      <c r="I1187" s="140"/>
    </row>
    <row r="1188" spans="8:9" ht="12.75">
      <c r="H1188" s="140"/>
      <c r="I1188" s="140"/>
    </row>
    <row r="1189" spans="8:9" ht="12.75">
      <c r="H1189" s="140"/>
      <c r="I1189" s="140"/>
    </row>
    <row r="1190" spans="8:9" ht="12.75">
      <c r="H1190" s="140"/>
      <c r="I1190" s="140"/>
    </row>
    <row r="1191" spans="8:9" ht="12.75">
      <c r="H1191" s="140"/>
      <c r="I1191" s="140"/>
    </row>
    <row r="1192" spans="8:9" ht="12.75">
      <c r="H1192" s="140"/>
      <c r="I1192" s="140"/>
    </row>
    <row r="1193" spans="8:9" ht="12.75">
      <c r="H1193" s="140"/>
      <c r="I1193" s="140"/>
    </row>
    <row r="1194" spans="8:9" ht="12.75">
      <c r="H1194" s="140"/>
      <c r="I1194" s="140"/>
    </row>
    <row r="1195" spans="8:9" ht="12.75">
      <c r="H1195" s="140"/>
      <c r="I1195" s="140"/>
    </row>
    <row r="1196" spans="8:9" ht="12.75">
      <c r="H1196" s="140"/>
      <c r="I1196" s="140"/>
    </row>
    <row r="1197" spans="8:9" ht="12.75">
      <c r="H1197" s="140"/>
      <c r="I1197" s="140"/>
    </row>
    <row r="1198" spans="8:9" ht="12.75">
      <c r="H1198" s="140"/>
      <c r="I1198" s="140"/>
    </row>
    <row r="1199" spans="8:9" ht="12.75">
      <c r="H1199" s="140"/>
      <c r="I1199" s="140"/>
    </row>
    <row r="1200" spans="8:9" ht="12.75">
      <c r="H1200" s="140"/>
      <c r="I1200" s="140"/>
    </row>
    <row r="1201" spans="8:9" ht="12.75">
      <c r="H1201" s="140"/>
      <c r="I1201" s="140"/>
    </row>
    <row r="1202" spans="8:9" ht="12.75">
      <c r="H1202" s="140"/>
      <c r="I1202" s="140"/>
    </row>
    <row r="1203" spans="8:9" ht="12.75">
      <c r="H1203" s="140"/>
      <c r="I1203" s="140"/>
    </row>
    <row r="1204" spans="8:9" ht="12.75">
      <c r="H1204" s="140"/>
      <c r="I1204" s="140"/>
    </row>
    <row r="1205" spans="8:9" ht="12.75">
      <c r="H1205" s="140"/>
      <c r="I1205" s="140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85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53"/>
  <sheetViews>
    <sheetView zoomScalePageLayoutView="0" workbookViewId="0" topLeftCell="A1">
      <selection activeCell="D824" sqref="D824"/>
    </sheetView>
  </sheetViews>
  <sheetFormatPr defaultColWidth="9.00390625" defaultRowHeight="12.75"/>
  <cols>
    <col min="1" max="1" width="44.625" style="104" customWidth="1"/>
    <col min="2" max="2" width="7.875" style="104" customWidth="1"/>
    <col min="3" max="3" width="26.25390625" style="104" customWidth="1"/>
    <col min="4" max="4" width="18.75390625" style="104" customWidth="1"/>
    <col min="5" max="5" width="17.875" style="104" customWidth="1"/>
    <col min="6" max="6" width="15.375" style="104" customWidth="1"/>
    <col min="7" max="7" width="9.125" style="104" customWidth="1"/>
    <col min="8" max="8" width="15.875" style="104" bestFit="1" customWidth="1"/>
    <col min="9" max="9" width="18.25390625" style="104" bestFit="1" customWidth="1"/>
    <col min="10" max="10" width="13.375" style="104" customWidth="1"/>
    <col min="11" max="11" width="12.125" style="104" bestFit="1" customWidth="1"/>
    <col min="12" max="12" width="15.75390625" style="104" bestFit="1" customWidth="1"/>
    <col min="13" max="15" width="7.25390625" style="104" bestFit="1" customWidth="1"/>
    <col min="16" max="16384" width="9.125" style="104" customWidth="1"/>
  </cols>
  <sheetData>
    <row r="1" spans="1:6" s="129" customFormat="1" ht="15">
      <c r="A1" s="222"/>
      <c r="B1" s="223"/>
      <c r="C1" s="224" t="s">
        <v>710</v>
      </c>
      <c r="D1" s="225"/>
      <c r="E1" s="113"/>
      <c r="F1" s="224"/>
    </row>
    <row r="2" spans="1:6" ht="12.75">
      <c r="A2" s="226"/>
      <c r="B2" s="227"/>
      <c r="C2" s="227"/>
      <c r="D2" s="228"/>
      <c r="E2" s="229" t="s">
        <v>720</v>
      </c>
      <c r="F2" s="230"/>
    </row>
    <row r="3" spans="1:6" ht="10.5" customHeight="1">
      <c r="A3" s="294" t="s">
        <v>701</v>
      </c>
      <c r="B3" s="231"/>
      <c r="C3" s="232"/>
      <c r="D3" s="233"/>
      <c r="E3" s="288" t="s">
        <v>45</v>
      </c>
      <c r="F3" s="170"/>
    </row>
    <row r="4" spans="1:6" ht="12.75">
      <c r="A4" s="295"/>
      <c r="B4" s="234" t="s">
        <v>702</v>
      </c>
      <c r="C4" s="234" t="s">
        <v>718</v>
      </c>
      <c r="D4" s="235" t="s">
        <v>715</v>
      </c>
      <c r="E4" s="295"/>
      <c r="F4" s="236"/>
    </row>
    <row r="5" spans="1:6" ht="12.75" customHeight="1">
      <c r="A5" s="295"/>
      <c r="B5" s="234" t="s">
        <v>703</v>
      </c>
      <c r="C5" s="9" t="s">
        <v>730</v>
      </c>
      <c r="D5" s="235" t="s">
        <v>716</v>
      </c>
      <c r="E5" s="295"/>
      <c r="F5" s="9" t="s">
        <v>44</v>
      </c>
    </row>
    <row r="6" spans="1:6" ht="9" customHeight="1">
      <c r="A6" s="295"/>
      <c r="B6" s="234" t="s">
        <v>704</v>
      </c>
      <c r="C6" s="234" t="s">
        <v>726</v>
      </c>
      <c r="D6" s="9" t="s">
        <v>43</v>
      </c>
      <c r="E6" s="295"/>
      <c r="F6" s="9" t="s">
        <v>43</v>
      </c>
    </row>
    <row r="7" spans="1:6" ht="12.75" hidden="1">
      <c r="A7" s="296"/>
      <c r="B7" s="237"/>
      <c r="C7" s="237"/>
      <c r="D7" s="238"/>
      <c r="E7" s="296"/>
      <c r="F7" s="239"/>
    </row>
    <row r="8" spans="1:10" ht="13.5" thickBot="1">
      <c r="A8" s="240">
        <v>1</v>
      </c>
      <c r="B8" s="241">
        <v>2</v>
      </c>
      <c r="C8" s="241">
        <v>3</v>
      </c>
      <c r="D8" s="171">
        <v>4</v>
      </c>
      <c r="E8" s="171">
        <v>5</v>
      </c>
      <c r="F8" s="242">
        <v>6</v>
      </c>
      <c r="H8" s="103"/>
      <c r="I8" s="103"/>
      <c r="J8" s="103"/>
    </row>
    <row r="9" spans="1:10" ht="13.5" thickBot="1">
      <c r="A9" s="243" t="s">
        <v>886</v>
      </c>
      <c r="B9" s="244">
        <v>200</v>
      </c>
      <c r="C9" s="245" t="s">
        <v>721</v>
      </c>
      <c r="D9" s="55">
        <f>D10</f>
        <v>423957560</v>
      </c>
      <c r="E9" s="55">
        <f>E10</f>
        <v>247794758.32</v>
      </c>
      <c r="F9" s="246">
        <f>SUM(D9)-E9</f>
        <v>176162801.68</v>
      </c>
      <c r="H9" s="103"/>
      <c r="I9" s="103"/>
      <c r="J9" s="103"/>
    </row>
    <row r="10" spans="1:10" ht="17.25" customHeight="1">
      <c r="A10" s="247" t="s">
        <v>887</v>
      </c>
      <c r="B10" s="248">
        <v>200</v>
      </c>
      <c r="C10" s="172" t="s">
        <v>888</v>
      </c>
      <c r="D10" s="130">
        <f>D11+D208+D253+D378+D718+D754+D789+D815+D710</f>
        <v>423957560</v>
      </c>
      <c r="E10" s="130">
        <f>E11+E208+E253+E378+E718+E754+E789+E815+E710</f>
        <v>247794758.32</v>
      </c>
      <c r="F10" s="249">
        <f aca="true" t="shared" si="0" ref="F10:F371">SUM(D10)-E10</f>
        <v>176162801.68</v>
      </c>
      <c r="H10" s="103"/>
      <c r="I10" s="103"/>
      <c r="J10" s="103"/>
    </row>
    <row r="11" spans="1:10" ht="16.5" customHeight="1">
      <c r="A11" s="219" t="s">
        <v>584</v>
      </c>
      <c r="B11" s="220">
        <v>200</v>
      </c>
      <c r="C11" s="46" t="s">
        <v>585</v>
      </c>
      <c r="D11" s="45">
        <f>D12+D31+D138+D144</f>
        <v>33593700</v>
      </c>
      <c r="E11" s="45">
        <f>E12+E31+E138+E144</f>
        <v>16034296.3</v>
      </c>
      <c r="F11" s="221">
        <f t="shared" si="0"/>
        <v>17559403.7</v>
      </c>
      <c r="H11" s="103"/>
      <c r="I11" s="103"/>
      <c r="J11" s="103"/>
    </row>
    <row r="12" spans="1:10" ht="33.75" customHeight="1">
      <c r="A12" s="219" t="s">
        <v>889</v>
      </c>
      <c r="B12" s="220">
        <v>200</v>
      </c>
      <c r="C12" s="46" t="s">
        <v>890</v>
      </c>
      <c r="D12" s="45">
        <f>D13</f>
        <v>1495100</v>
      </c>
      <c r="E12" s="45">
        <f>E13</f>
        <v>924732.56</v>
      </c>
      <c r="F12" s="221">
        <f t="shared" si="0"/>
        <v>570367.44</v>
      </c>
      <c r="H12" s="103"/>
      <c r="I12" s="103"/>
      <c r="J12" s="103"/>
    </row>
    <row r="13" spans="1:10" ht="15.75" customHeight="1">
      <c r="A13" s="216" t="s">
        <v>1074</v>
      </c>
      <c r="B13" s="217">
        <v>200</v>
      </c>
      <c r="C13" s="47" t="s">
        <v>1064</v>
      </c>
      <c r="D13" s="48">
        <v>1495100</v>
      </c>
      <c r="E13" s="48">
        <v>924732.56</v>
      </c>
      <c r="F13" s="218">
        <f t="shared" si="0"/>
        <v>570367.44</v>
      </c>
      <c r="H13" s="103"/>
      <c r="I13" s="103"/>
      <c r="J13" s="103"/>
    </row>
    <row r="14" spans="1:10" ht="33.75">
      <c r="A14" s="216" t="s">
        <v>1075</v>
      </c>
      <c r="B14" s="217">
        <v>200</v>
      </c>
      <c r="C14" s="47" t="s">
        <v>1065</v>
      </c>
      <c r="D14" s="48">
        <v>1274700</v>
      </c>
      <c r="E14" s="48">
        <v>814380.4</v>
      </c>
      <c r="F14" s="218">
        <f t="shared" si="0"/>
        <v>460319.6</v>
      </c>
      <c r="H14" s="103"/>
      <c r="I14" s="103"/>
      <c r="J14" s="103"/>
    </row>
    <row r="15" spans="1:10" ht="12.75">
      <c r="A15" s="216" t="s">
        <v>893</v>
      </c>
      <c r="B15" s="217">
        <v>200</v>
      </c>
      <c r="C15" s="47" t="s">
        <v>1066</v>
      </c>
      <c r="D15" s="48">
        <v>1274700</v>
      </c>
      <c r="E15" s="48">
        <v>814380.4</v>
      </c>
      <c r="F15" s="218">
        <f t="shared" si="0"/>
        <v>460319.6</v>
      </c>
      <c r="H15" s="103"/>
      <c r="I15" s="103"/>
      <c r="J15" s="103"/>
    </row>
    <row r="16" spans="1:10" ht="12.75">
      <c r="A16" s="216" t="s">
        <v>894</v>
      </c>
      <c r="B16" s="217">
        <v>200</v>
      </c>
      <c r="C16" s="47" t="s">
        <v>1067</v>
      </c>
      <c r="D16" s="48">
        <v>1274700</v>
      </c>
      <c r="E16" s="48">
        <v>814380.4</v>
      </c>
      <c r="F16" s="218">
        <f t="shared" si="0"/>
        <v>460319.6</v>
      </c>
      <c r="H16" s="103"/>
      <c r="I16" s="103"/>
      <c r="J16" s="103"/>
    </row>
    <row r="17" spans="1:10" ht="12.75">
      <c r="A17" s="216" t="s">
        <v>895</v>
      </c>
      <c r="B17" s="217">
        <v>200</v>
      </c>
      <c r="C17" s="47" t="s">
        <v>1068</v>
      </c>
      <c r="D17" s="48">
        <v>979000</v>
      </c>
      <c r="E17" s="48">
        <v>631375.08</v>
      </c>
      <c r="F17" s="218">
        <f t="shared" si="0"/>
        <v>347624.92000000004</v>
      </c>
      <c r="H17" s="103"/>
      <c r="I17" s="103"/>
      <c r="J17" s="103"/>
    </row>
    <row r="18" spans="1:10" ht="12.75">
      <c r="A18" s="216" t="s">
        <v>898</v>
      </c>
      <c r="B18" s="217">
        <v>200</v>
      </c>
      <c r="C18" s="47" t="s">
        <v>1069</v>
      </c>
      <c r="D18" s="48">
        <v>295700</v>
      </c>
      <c r="E18" s="48">
        <v>183005.32</v>
      </c>
      <c r="F18" s="218">
        <f t="shared" si="0"/>
        <v>112694.68</v>
      </c>
      <c r="H18" s="103"/>
      <c r="I18" s="103"/>
      <c r="J18" s="103"/>
    </row>
    <row r="19" spans="1:10" ht="12.75" hidden="1">
      <c r="A19" s="216"/>
      <c r="B19" s="217">
        <v>200</v>
      </c>
      <c r="C19" s="47"/>
      <c r="D19" s="48"/>
      <c r="E19" s="48"/>
      <c r="F19" s="218">
        <f t="shared" si="0"/>
        <v>0</v>
      </c>
      <c r="H19" s="103"/>
      <c r="I19" s="103"/>
      <c r="J19" s="103"/>
    </row>
    <row r="20" spans="1:10" ht="33.75">
      <c r="A20" s="216" t="s">
        <v>1076</v>
      </c>
      <c r="B20" s="217">
        <v>200</v>
      </c>
      <c r="C20" s="47" t="s">
        <v>1070</v>
      </c>
      <c r="D20" s="48">
        <v>220400</v>
      </c>
      <c r="E20" s="48">
        <v>110352.16</v>
      </c>
      <c r="F20" s="218">
        <f t="shared" si="0"/>
        <v>110047.84</v>
      </c>
      <c r="H20" s="103"/>
      <c r="I20" s="103"/>
      <c r="J20" s="103"/>
    </row>
    <row r="21" spans="1:10" ht="12.75" hidden="1">
      <c r="A21" s="216"/>
      <c r="B21" s="217">
        <v>200</v>
      </c>
      <c r="C21" s="47"/>
      <c r="D21" s="48">
        <v>220400</v>
      </c>
      <c r="E21" s="48">
        <v>110352.16</v>
      </c>
      <c r="F21" s="250">
        <f t="shared" si="0"/>
        <v>110047.84</v>
      </c>
      <c r="H21" s="103"/>
      <c r="I21" s="103"/>
      <c r="J21" s="103"/>
    </row>
    <row r="22" spans="1:10" ht="12.75" hidden="1">
      <c r="A22" s="216"/>
      <c r="B22" s="217">
        <v>200</v>
      </c>
      <c r="C22" s="47"/>
      <c r="D22" s="48">
        <v>220400</v>
      </c>
      <c r="E22" s="48">
        <v>110352.16</v>
      </c>
      <c r="F22" s="250">
        <f t="shared" si="0"/>
        <v>110047.84</v>
      </c>
      <c r="H22" s="103"/>
      <c r="I22" s="103"/>
      <c r="J22" s="103"/>
    </row>
    <row r="23" spans="1:10" ht="12.75" hidden="1">
      <c r="A23" s="216"/>
      <c r="B23" s="217">
        <v>200</v>
      </c>
      <c r="C23" s="47"/>
      <c r="D23" s="48">
        <v>220400</v>
      </c>
      <c r="E23" s="48">
        <v>110352.16</v>
      </c>
      <c r="F23" s="250">
        <f t="shared" si="0"/>
        <v>110047.84</v>
      </c>
      <c r="H23" s="103"/>
      <c r="I23" s="103"/>
      <c r="J23" s="103"/>
    </row>
    <row r="24" spans="1:10" ht="12.75" hidden="1">
      <c r="A24" s="216"/>
      <c r="B24" s="217">
        <v>200</v>
      </c>
      <c r="C24" s="47"/>
      <c r="D24" s="48">
        <v>220400</v>
      </c>
      <c r="E24" s="48">
        <v>110352.16</v>
      </c>
      <c r="F24" s="250">
        <f t="shared" si="0"/>
        <v>110047.84</v>
      </c>
      <c r="H24" s="103"/>
      <c r="I24" s="103"/>
      <c r="J24" s="103"/>
    </row>
    <row r="25" spans="1:10" ht="12.75">
      <c r="A25" s="216" t="s">
        <v>893</v>
      </c>
      <c r="B25" s="217">
        <v>200</v>
      </c>
      <c r="C25" s="47" t="s">
        <v>1071</v>
      </c>
      <c r="D25" s="48">
        <v>220400</v>
      </c>
      <c r="E25" s="48">
        <v>110352.16</v>
      </c>
      <c r="F25" s="218">
        <f t="shared" si="0"/>
        <v>110047.84</v>
      </c>
      <c r="H25" s="103"/>
      <c r="I25" s="103"/>
      <c r="J25" s="103"/>
    </row>
    <row r="26" spans="1:10" ht="12.75">
      <c r="A26" s="216" t="s">
        <v>894</v>
      </c>
      <c r="B26" s="217">
        <v>200</v>
      </c>
      <c r="C26" s="47" t="s">
        <v>1072</v>
      </c>
      <c r="D26" s="48">
        <v>169400</v>
      </c>
      <c r="E26" s="48">
        <v>77911.16</v>
      </c>
      <c r="F26" s="218">
        <f t="shared" si="0"/>
        <v>91488.84</v>
      </c>
      <c r="H26" s="103"/>
      <c r="I26" s="103"/>
      <c r="J26" s="103"/>
    </row>
    <row r="27" spans="1:10" ht="12.75">
      <c r="A27" s="216" t="s">
        <v>896</v>
      </c>
      <c r="B27" s="217">
        <v>200</v>
      </c>
      <c r="C27" s="47" t="s">
        <v>1073</v>
      </c>
      <c r="D27" s="48">
        <v>169400</v>
      </c>
      <c r="E27" s="48">
        <v>77911.16</v>
      </c>
      <c r="F27" s="218">
        <f t="shared" si="0"/>
        <v>91488.84</v>
      </c>
      <c r="H27" s="103"/>
      <c r="I27" s="103"/>
      <c r="J27" s="103"/>
    </row>
    <row r="28" spans="1:10" ht="12.75">
      <c r="A28" s="216" t="s">
        <v>901</v>
      </c>
      <c r="B28" s="217">
        <v>200</v>
      </c>
      <c r="C28" s="47" t="s">
        <v>1126</v>
      </c>
      <c r="D28" s="48">
        <v>51000</v>
      </c>
      <c r="E28" s="48">
        <v>32441</v>
      </c>
      <c r="F28" s="218">
        <f>SUM(D28)-E28</f>
        <v>18559</v>
      </c>
      <c r="H28" s="103"/>
      <c r="I28" s="103"/>
      <c r="J28" s="103"/>
    </row>
    <row r="29" spans="1:10" ht="12.75">
      <c r="A29" s="216" t="s">
        <v>903</v>
      </c>
      <c r="B29" s="217">
        <v>200</v>
      </c>
      <c r="C29" s="47" t="s">
        <v>1127</v>
      </c>
      <c r="D29" s="48">
        <v>35000</v>
      </c>
      <c r="E29" s="48">
        <v>22541</v>
      </c>
      <c r="F29" s="218">
        <f>SUM(D29)-E29</f>
        <v>12459</v>
      </c>
      <c r="H29" s="103"/>
      <c r="I29" s="103"/>
      <c r="J29" s="103"/>
    </row>
    <row r="30" spans="1:10" ht="12.75">
      <c r="A30" s="216" t="s">
        <v>906</v>
      </c>
      <c r="B30" s="217">
        <v>200</v>
      </c>
      <c r="C30" s="47" t="s">
        <v>1128</v>
      </c>
      <c r="D30" s="48">
        <v>16000</v>
      </c>
      <c r="E30" s="48">
        <v>9900</v>
      </c>
      <c r="F30" s="218">
        <f>SUM(D30)-E30</f>
        <v>6100</v>
      </c>
      <c r="H30" s="103"/>
      <c r="I30" s="103"/>
      <c r="J30" s="103"/>
    </row>
    <row r="31" spans="1:10" ht="50.25" customHeight="1">
      <c r="A31" s="216" t="s">
        <v>899</v>
      </c>
      <c r="B31" s="217">
        <v>200</v>
      </c>
      <c r="C31" s="47" t="s">
        <v>900</v>
      </c>
      <c r="D31" s="48">
        <v>22947500</v>
      </c>
      <c r="E31" s="48">
        <v>13739417.61</v>
      </c>
      <c r="F31" s="218">
        <f t="shared" si="0"/>
        <v>9208082.39</v>
      </c>
      <c r="H31" s="103"/>
      <c r="I31" s="103"/>
      <c r="J31" s="103"/>
    </row>
    <row r="32" spans="1:10" ht="60.75" customHeight="1">
      <c r="A32" s="216" t="s">
        <v>517</v>
      </c>
      <c r="B32" s="217">
        <v>200</v>
      </c>
      <c r="C32" s="47" t="s">
        <v>510</v>
      </c>
      <c r="D32" s="48">
        <v>154000</v>
      </c>
      <c r="E32" s="48">
        <v>63976</v>
      </c>
      <c r="F32" s="218">
        <f aca="true" t="shared" si="1" ref="F32:F38">SUM(D32)-E32</f>
        <v>90024</v>
      </c>
      <c r="H32" s="103"/>
      <c r="I32" s="103"/>
      <c r="J32" s="103"/>
    </row>
    <row r="33" spans="1:10" ht="74.25" customHeight="1">
      <c r="A33" s="216" t="s">
        <v>184</v>
      </c>
      <c r="B33" s="217">
        <v>200</v>
      </c>
      <c r="C33" s="47" t="s">
        <v>511</v>
      </c>
      <c r="D33" s="48">
        <v>154000</v>
      </c>
      <c r="E33" s="48">
        <v>63976</v>
      </c>
      <c r="F33" s="218">
        <f t="shared" si="1"/>
        <v>90024</v>
      </c>
      <c r="H33" s="103"/>
      <c r="I33" s="103"/>
      <c r="J33" s="103"/>
    </row>
    <row r="34" spans="1:10" ht="38.25" customHeight="1">
      <c r="A34" s="216" t="s">
        <v>1076</v>
      </c>
      <c r="B34" s="217">
        <v>200</v>
      </c>
      <c r="C34" s="47" t="s">
        <v>512</v>
      </c>
      <c r="D34" s="48">
        <v>154000</v>
      </c>
      <c r="E34" s="48">
        <v>63976</v>
      </c>
      <c r="F34" s="218">
        <f t="shared" si="1"/>
        <v>90024</v>
      </c>
      <c r="H34" s="103"/>
      <c r="I34" s="103"/>
      <c r="J34" s="103"/>
    </row>
    <row r="35" spans="1:10" ht="21.75" customHeight="1">
      <c r="A35" s="216" t="s">
        <v>893</v>
      </c>
      <c r="B35" s="217">
        <v>200</v>
      </c>
      <c r="C35" s="47" t="s">
        <v>513</v>
      </c>
      <c r="D35" s="48">
        <v>154000</v>
      </c>
      <c r="E35" s="48">
        <v>63976</v>
      </c>
      <c r="F35" s="218">
        <f t="shared" si="1"/>
        <v>90024</v>
      </c>
      <c r="H35" s="103"/>
      <c r="I35" s="103"/>
      <c r="J35" s="103"/>
    </row>
    <row r="36" spans="1:10" ht="22.5" customHeight="1">
      <c r="A36" s="216" t="s">
        <v>901</v>
      </c>
      <c r="B36" s="217">
        <v>200</v>
      </c>
      <c r="C36" s="47" t="s">
        <v>514</v>
      </c>
      <c r="D36" s="48">
        <v>154000</v>
      </c>
      <c r="E36" s="48">
        <v>63976</v>
      </c>
      <c r="F36" s="218">
        <f t="shared" si="1"/>
        <v>90024</v>
      </c>
      <c r="H36" s="103"/>
      <c r="I36" s="103"/>
      <c r="J36" s="103"/>
    </row>
    <row r="37" spans="1:10" ht="20.25" customHeight="1">
      <c r="A37" s="216" t="s">
        <v>903</v>
      </c>
      <c r="B37" s="217">
        <v>200</v>
      </c>
      <c r="C37" s="47" t="s">
        <v>515</v>
      </c>
      <c r="D37" s="48">
        <v>84000</v>
      </c>
      <c r="E37" s="48">
        <v>21376</v>
      </c>
      <c r="F37" s="218">
        <f t="shared" si="1"/>
        <v>62624</v>
      </c>
      <c r="H37" s="103"/>
      <c r="I37" s="103"/>
      <c r="J37" s="103"/>
    </row>
    <row r="38" spans="1:10" ht="19.5" customHeight="1">
      <c r="A38" s="216" t="s">
        <v>906</v>
      </c>
      <c r="B38" s="217">
        <v>200</v>
      </c>
      <c r="C38" s="47" t="s">
        <v>516</v>
      </c>
      <c r="D38" s="48">
        <v>70000</v>
      </c>
      <c r="E38" s="48">
        <v>42600</v>
      </c>
      <c r="F38" s="218">
        <f t="shared" si="1"/>
        <v>27400</v>
      </c>
      <c r="H38" s="103"/>
      <c r="I38" s="103"/>
      <c r="J38" s="103"/>
    </row>
    <row r="39" spans="1:10" ht="41.25" customHeight="1">
      <c r="A39" s="216" t="s">
        <v>1088</v>
      </c>
      <c r="B39" s="217">
        <v>200</v>
      </c>
      <c r="C39" s="47" t="s">
        <v>1077</v>
      </c>
      <c r="D39" s="48">
        <v>1320000</v>
      </c>
      <c r="E39" s="48">
        <v>781966.79</v>
      </c>
      <c r="F39" s="218">
        <f t="shared" si="0"/>
        <v>538033.21</v>
      </c>
      <c r="H39" s="103"/>
      <c r="I39" s="103"/>
      <c r="J39" s="103"/>
    </row>
    <row r="40" spans="1:10" ht="69.75" customHeight="1">
      <c r="A40" s="216" t="s">
        <v>1089</v>
      </c>
      <c r="B40" s="217">
        <v>200</v>
      </c>
      <c r="C40" s="47" t="s">
        <v>1078</v>
      </c>
      <c r="D40" s="48">
        <v>1320000</v>
      </c>
      <c r="E40" s="48">
        <v>781966.79</v>
      </c>
      <c r="F40" s="218">
        <f t="shared" si="0"/>
        <v>538033.21</v>
      </c>
      <c r="H40" s="103"/>
      <c r="I40" s="103"/>
      <c r="J40" s="103"/>
    </row>
    <row r="41" spans="1:10" ht="22.5" customHeight="1">
      <c r="A41" s="216" t="s">
        <v>957</v>
      </c>
      <c r="B41" s="217">
        <v>200</v>
      </c>
      <c r="C41" s="47" t="s">
        <v>1079</v>
      </c>
      <c r="D41" s="48">
        <v>1320000</v>
      </c>
      <c r="E41" s="48">
        <v>781966.79</v>
      </c>
      <c r="F41" s="218">
        <f t="shared" si="0"/>
        <v>538033.21</v>
      </c>
      <c r="H41" s="103"/>
      <c r="I41" s="103"/>
      <c r="J41" s="103"/>
    </row>
    <row r="42" spans="1:10" ht="17.25" customHeight="1">
      <c r="A42" s="216" t="s">
        <v>893</v>
      </c>
      <c r="B42" s="217">
        <v>200</v>
      </c>
      <c r="C42" s="47" t="s">
        <v>1080</v>
      </c>
      <c r="D42" s="48">
        <v>930000</v>
      </c>
      <c r="E42" s="48">
        <v>533035.26</v>
      </c>
      <c r="F42" s="218">
        <f t="shared" si="0"/>
        <v>396964.74</v>
      </c>
      <c r="H42" s="103"/>
      <c r="I42" s="103"/>
      <c r="J42" s="103"/>
    </row>
    <row r="43" spans="1:10" ht="15.75" customHeight="1">
      <c r="A43" s="216" t="s">
        <v>901</v>
      </c>
      <c r="B43" s="217">
        <v>200</v>
      </c>
      <c r="C43" s="47" t="s">
        <v>1081</v>
      </c>
      <c r="D43" s="48">
        <v>930000</v>
      </c>
      <c r="E43" s="48">
        <v>533035.26</v>
      </c>
      <c r="F43" s="218">
        <f t="shared" si="0"/>
        <v>396964.74</v>
      </c>
      <c r="H43" s="103"/>
      <c r="I43" s="103"/>
      <c r="J43" s="103"/>
    </row>
    <row r="44" spans="1:10" ht="15.75" customHeight="1" hidden="1">
      <c r="A44" s="216"/>
      <c r="B44" s="217">
        <v>200</v>
      </c>
      <c r="C44" s="47"/>
      <c r="D44" s="48"/>
      <c r="E44" s="48">
        <v>533035.26</v>
      </c>
      <c r="F44" s="218">
        <f t="shared" si="0"/>
        <v>-533035.26</v>
      </c>
      <c r="H44" s="103"/>
      <c r="I44" s="103"/>
      <c r="J44" s="103"/>
    </row>
    <row r="45" spans="1:10" ht="15.75" customHeight="1">
      <c r="A45" s="216" t="s">
        <v>905</v>
      </c>
      <c r="B45" s="217">
        <v>200</v>
      </c>
      <c r="C45" s="47" t="s">
        <v>1082</v>
      </c>
      <c r="D45" s="48">
        <v>360000</v>
      </c>
      <c r="E45" s="48">
        <v>258400</v>
      </c>
      <c r="F45" s="218">
        <f t="shared" si="0"/>
        <v>101600</v>
      </c>
      <c r="H45" s="103"/>
      <c r="I45" s="103"/>
      <c r="J45" s="103"/>
    </row>
    <row r="46" spans="1:10" ht="12.75">
      <c r="A46" s="216" t="s">
        <v>906</v>
      </c>
      <c r="B46" s="217">
        <v>200</v>
      </c>
      <c r="C46" s="47" t="s">
        <v>1083</v>
      </c>
      <c r="D46" s="48">
        <f>450000+120000</f>
        <v>570000</v>
      </c>
      <c r="E46" s="48">
        <v>274635.26</v>
      </c>
      <c r="F46" s="218">
        <f t="shared" si="0"/>
        <v>295364.74</v>
      </c>
      <c r="H46" s="103"/>
      <c r="I46" s="103"/>
      <c r="J46" s="103"/>
    </row>
    <row r="47" spans="1:10" ht="15" customHeight="1">
      <c r="A47" s="216" t="s">
        <v>908</v>
      </c>
      <c r="B47" s="217">
        <v>200</v>
      </c>
      <c r="C47" s="47" t="s">
        <v>1084</v>
      </c>
      <c r="D47" s="48">
        <v>390000</v>
      </c>
      <c r="E47" s="48">
        <v>248931.53</v>
      </c>
      <c r="F47" s="218">
        <f t="shared" si="0"/>
        <v>141068.47</v>
      </c>
      <c r="H47" s="103"/>
      <c r="I47" s="103"/>
      <c r="J47" s="103"/>
    </row>
    <row r="48" spans="1:10" ht="15.75" customHeight="1">
      <c r="A48" s="216" t="s">
        <v>909</v>
      </c>
      <c r="B48" s="217">
        <v>200</v>
      </c>
      <c r="C48" s="47" t="s">
        <v>1085</v>
      </c>
      <c r="D48" s="48">
        <v>290000</v>
      </c>
      <c r="E48" s="48">
        <v>248931.53</v>
      </c>
      <c r="F48" s="218">
        <f t="shared" si="0"/>
        <v>41068.47</v>
      </c>
      <c r="H48" s="103"/>
      <c r="I48" s="103"/>
      <c r="J48" s="103"/>
    </row>
    <row r="49" spans="1:10" ht="17.25" customHeight="1">
      <c r="A49" s="216" t="s">
        <v>910</v>
      </c>
      <c r="B49" s="217">
        <v>200</v>
      </c>
      <c r="C49" s="47" t="s">
        <v>1086</v>
      </c>
      <c r="D49" s="48">
        <v>100000</v>
      </c>
      <c r="E49" s="48">
        <v>0</v>
      </c>
      <c r="F49" s="218">
        <f t="shared" si="0"/>
        <v>100000</v>
      </c>
      <c r="H49" s="103"/>
      <c r="I49" s="103"/>
      <c r="J49" s="103"/>
    </row>
    <row r="50" spans="1:10" ht="17.25" customHeight="1">
      <c r="A50" s="216" t="s">
        <v>1090</v>
      </c>
      <c r="B50" s="217">
        <v>200</v>
      </c>
      <c r="C50" s="47" t="s">
        <v>1087</v>
      </c>
      <c r="D50" s="48">
        <v>21473300</v>
      </c>
      <c r="E50" s="48">
        <v>12893274.82</v>
      </c>
      <c r="F50" s="218">
        <f>SUM(D50)-E50</f>
        <v>8580025.18</v>
      </c>
      <c r="H50" s="103"/>
      <c r="I50" s="103"/>
      <c r="J50" s="103"/>
    </row>
    <row r="51" spans="1:10" ht="34.5" customHeight="1">
      <c r="A51" s="216" t="s">
        <v>1075</v>
      </c>
      <c r="B51" s="217">
        <v>200</v>
      </c>
      <c r="C51" s="47" t="s">
        <v>1091</v>
      </c>
      <c r="D51" s="48">
        <v>16664900</v>
      </c>
      <c r="E51" s="48">
        <v>9955777.37</v>
      </c>
      <c r="F51" s="218">
        <f t="shared" si="0"/>
        <v>6709122.630000001</v>
      </c>
      <c r="H51" s="103"/>
      <c r="I51" s="103"/>
      <c r="J51" s="103"/>
    </row>
    <row r="52" spans="1:10" ht="17.25" customHeight="1">
      <c r="A52" s="216" t="s">
        <v>893</v>
      </c>
      <c r="B52" s="217">
        <v>200</v>
      </c>
      <c r="C52" s="47" t="s">
        <v>1092</v>
      </c>
      <c r="D52" s="48">
        <v>16664900</v>
      </c>
      <c r="E52" s="48">
        <v>9955777.37</v>
      </c>
      <c r="F52" s="218">
        <f t="shared" si="0"/>
        <v>6709122.630000001</v>
      </c>
      <c r="H52" s="103"/>
      <c r="I52" s="103"/>
      <c r="J52" s="103"/>
    </row>
    <row r="53" spans="1:10" ht="17.25" customHeight="1">
      <c r="A53" s="216" t="s">
        <v>894</v>
      </c>
      <c r="B53" s="217">
        <v>200</v>
      </c>
      <c r="C53" s="47" t="s">
        <v>1093</v>
      </c>
      <c r="D53" s="48">
        <v>16664900</v>
      </c>
      <c r="E53" s="48">
        <v>9955777.37</v>
      </c>
      <c r="F53" s="218">
        <f t="shared" si="0"/>
        <v>6709122.630000001</v>
      </c>
      <c r="H53" s="103"/>
      <c r="I53" s="103"/>
      <c r="J53" s="103"/>
    </row>
    <row r="54" spans="1:10" ht="16.5" customHeight="1">
      <c r="A54" s="216" t="s">
        <v>895</v>
      </c>
      <c r="B54" s="217">
        <v>200</v>
      </c>
      <c r="C54" s="47" t="s">
        <v>1094</v>
      </c>
      <c r="D54" s="48">
        <v>12799500</v>
      </c>
      <c r="E54" s="48">
        <v>7787857.59</v>
      </c>
      <c r="F54" s="218">
        <f t="shared" si="0"/>
        <v>5011642.41</v>
      </c>
      <c r="H54" s="103"/>
      <c r="I54" s="103"/>
      <c r="J54" s="103"/>
    </row>
    <row r="55" spans="1:10" ht="18.75" customHeight="1" hidden="1">
      <c r="A55" s="216"/>
      <c r="B55" s="217">
        <v>200</v>
      </c>
      <c r="C55" s="47"/>
      <c r="D55" s="48"/>
      <c r="E55" s="48"/>
      <c r="F55" s="218">
        <f t="shared" si="0"/>
        <v>0</v>
      </c>
      <c r="H55" s="103"/>
      <c r="I55" s="103"/>
      <c r="J55" s="103"/>
    </row>
    <row r="56" spans="1:10" ht="18" customHeight="1" hidden="1">
      <c r="A56" s="216"/>
      <c r="B56" s="217">
        <v>200</v>
      </c>
      <c r="C56" s="47"/>
      <c r="D56" s="48"/>
      <c r="E56" s="48"/>
      <c r="F56" s="218">
        <f t="shared" si="0"/>
        <v>0</v>
      </c>
      <c r="H56" s="103"/>
      <c r="I56" s="103"/>
      <c r="J56" s="103"/>
    </row>
    <row r="57" spans="1:10" ht="17.25" customHeight="1" hidden="1">
      <c r="A57" s="216"/>
      <c r="B57" s="217">
        <v>200</v>
      </c>
      <c r="C57" s="47"/>
      <c r="D57" s="48"/>
      <c r="E57" s="48"/>
      <c r="F57" s="218">
        <f t="shared" si="0"/>
        <v>0</v>
      </c>
      <c r="H57" s="103"/>
      <c r="I57" s="103"/>
      <c r="J57" s="103"/>
    </row>
    <row r="58" spans="1:10" ht="17.25" customHeight="1" hidden="1">
      <c r="A58" s="216"/>
      <c r="B58" s="217">
        <v>200</v>
      </c>
      <c r="C58" s="47"/>
      <c r="D58" s="48"/>
      <c r="E58" s="48"/>
      <c r="F58" s="218">
        <f t="shared" si="0"/>
        <v>0</v>
      </c>
      <c r="H58" s="103"/>
      <c r="I58" s="103"/>
      <c r="J58" s="103"/>
    </row>
    <row r="59" spans="1:10" ht="17.25" customHeight="1" hidden="1">
      <c r="A59" s="216"/>
      <c r="B59" s="217">
        <v>200</v>
      </c>
      <c r="C59" s="47"/>
      <c r="D59" s="48"/>
      <c r="E59" s="48"/>
      <c r="F59" s="218">
        <f t="shared" si="0"/>
        <v>0</v>
      </c>
      <c r="H59" s="103"/>
      <c r="I59" s="103"/>
      <c r="J59" s="103"/>
    </row>
    <row r="60" spans="1:10" ht="17.25" customHeight="1">
      <c r="A60" s="216" t="s">
        <v>898</v>
      </c>
      <c r="B60" s="217">
        <v>200</v>
      </c>
      <c r="C60" s="47" t="s">
        <v>1095</v>
      </c>
      <c r="D60" s="48">
        <v>3865400</v>
      </c>
      <c r="E60" s="48">
        <v>2167919.78</v>
      </c>
      <c r="F60" s="218">
        <f t="shared" si="0"/>
        <v>1697480.2200000002</v>
      </c>
      <c r="H60" s="103"/>
      <c r="I60" s="103"/>
      <c r="J60" s="103"/>
    </row>
    <row r="61" spans="1:10" ht="33" customHeight="1">
      <c r="A61" s="216" t="s">
        <v>1076</v>
      </c>
      <c r="B61" s="217">
        <v>200</v>
      </c>
      <c r="C61" s="47" t="s">
        <v>107</v>
      </c>
      <c r="D61" s="48">
        <v>1500300</v>
      </c>
      <c r="E61" s="48">
        <v>739975.7</v>
      </c>
      <c r="F61" s="218">
        <f t="shared" si="0"/>
        <v>760324.3</v>
      </c>
      <c r="H61" s="103"/>
      <c r="I61" s="103"/>
      <c r="J61" s="103"/>
    </row>
    <row r="62" spans="1:10" ht="17.25" customHeight="1">
      <c r="A62" s="216" t="s">
        <v>893</v>
      </c>
      <c r="B62" s="217">
        <v>200</v>
      </c>
      <c r="C62" s="47" t="s">
        <v>108</v>
      </c>
      <c r="D62" s="48">
        <v>1500300</v>
      </c>
      <c r="E62" s="48">
        <v>739975.7</v>
      </c>
      <c r="F62" s="218">
        <f t="shared" si="0"/>
        <v>760324.3</v>
      </c>
      <c r="H62" s="103"/>
      <c r="I62" s="103"/>
      <c r="J62" s="103"/>
    </row>
    <row r="63" spans="1:10" ht="17.25" customHeight="1">
      <c r="A63" s="216" t="s">
        <v>894</v>
      </c>
      <c r="B63" s="217">
        <v>200</v>
      </c>
      <c r="C63" s="47" t="s">
        <v>109</v>
      </c>
      <c r="D63" s="48">
        <v>1449900</v>
      </c>
      <c r="E63" s="48">
        <v>718975.7</v>
      </c>
      <c r="F63" s="218">
        <f t="shared" si="0"/>
        <v>730924.3</v>
      </c>
      <c r="H63" s="103"/>
      <c r="I63" s="103"/>
      <c r="J63" s="103"/>
    </row>
    <row r="64" spans="1:10" ht="17.25" customHeight="1">
      <c r="A64" s="216" t="s">
        <v>896</v>
      </c>
      <c r="B64" s="217">
        <v>200</v>
      </c>
      <c r="C64" s="47" t="s">
        <v>110</v>
      </c>
      <c r="D64" s="48">
        <v>1402500</v>
      </c>
      <c r="E64" s="48">
        <v>693561.8</v>
      </c>
      <c r="F64" s="218">
        <f t="shared" si="0"/>
        <v>708938.2</v>
      </c>
      <c r="H64" s="103"/>
      <c r="I64" s="103"/>
      <c r="J64" s="103"/>
    </row>
    <row r="65" spans="1:10" ht="17.25" customHeight="1">
      <c r="A65" s="216" t="s">
        <v>898</v>
      </c>
      <c r="B65" s="217">
        <v>200</v>
      </c>
      <c r="C65" s="47" t="s">
        <v>111</v>
      </c>
      <c r="D65" s="48">
        <v>47400</v>
      </c>
      <c r="E65" s="48">
        <v>25413.9</v>
      </c>
      <c r="F65" s="218">
        <f t="shared" si="0"/>
        <v>21986.1</v>
      </c>
      <c r="H65" s="103"/>
      <c r="I65" s="103"/>
      <c r="J65" s="103"/>
    </row>
    <row r="66" spans="1:10" ht="17.25" customHeight="1">
      <c r="A66" s="216" t="s">
        <v>901</v>
      </c>
      <c r="B66" s="217">
        <v>200</v>
      </c>
      <c r="C66" s="47" t="s">
        <v>520</v>
      </c>
      <c r="D66" s="48">
        <v>50400</v>
      </c>
      <c r="E66" s="48">
        <v>21000</v>
      </c>
      <c r="F66" s="218">
        <f>SUM(D66)-E66</f>
        <v>29400</v>
      </c>
      <c r="H66" s="103"/>
      <c r="I66" s="103"/>
      <c r="J66" s="103"/>
    </row>
    <row r="67" spans="1:10" ht="17.25" customHeight="1">
      <c r="A67" s="216" t="s">
        <v>903</v>
      </c>
      <c r="B67" s="217">
        <v>200</v>
      </c>
      <c r="C67" s="47" t="s">
        <v>518</v>
      </c>
      <c r="D67" s="48">
        <v>30000</v>
      </c>
      <c r="E67" s="48">
        <v>12000</v>
      </c>
      <c r="F67" s="218">
        <f>SUM(D67)-E67</f>
        <v>18000</v>
      </c>
      <c r="H67" s="103"/>
      <c r="I67" s="103"/>
      <c r="J67" s="103"/>
    </row>
    <row r="68" spans="1:10" ht="17.25" customHeight="1">
      <c r="A68" s="216" t="s">
        <v>906</v>
      </c>
      <c r="B68" s="217">
        <v>200</v>
      </c>
      <c r="C68" s="47" t="s">
        <v>519</v>
      </c>
      <c r="D68" s="48">
        <v>20400</v>
      </c>
      <c r="E68" s="48">
        <v>9000</v>
      </c>
      <c r="F68" s="218">
        <f>SUM(D68)-E68</f>
        <v>11400</v>
      </c>
      <c r="H68" s="103"/>
      <c r="I68" s="103"/>
      <c r="J68" s="103"/>
    </row>
    <row r="69" spans="1:10" ht="24.75" customHeight="1">
      <c r="A69" s="216" t="s">
        <v>957</v>
      </c>
      <c r="B69" s="217">
        <v>200</v>
      </c>
      <c r="C69" s="47" t="s">
        <v>112</v>
      </c>
      <c r="D69" s="48">
        <v>300000</v>
      </c>
      <c r="E69" s="48">
        <v>236305.49</v>
      </c>
      <c r="F69" s="218">
        <f t="shared" si="0"/>
        <v>63694.51000000001</v>
      </c>
      <c r="H69" s="103"/>
      <c r="I69" s="103"/>
      <c r="J69" s="103"/>
    </row>
    <row r="70" spans="1:10" ht="17.25" customHeight="1">
      <c r="A70" s="216" t="s">
        <v>893</v>
      </c>
      <c r="B70" s="217">
        <v>200</v>
      </c>
      <c r="C70" s="47" t="s">
        <v>113</v>
      </c>
      <c r="D70" s="48">
        <v>300000</v>
      </c>
      <c r="E70" s="48">
        <v>236305.49</v>
      </c>
      <c r="F70" s="218">
        <f t="shared" si="0"/>
        <v>63694.51000000001</v>
      </c>
      <c r="H70" s="103"/>
      <c r="I70" s="103"/>
      <c r="J70" s="103"/>
    </row>
    <row r="71" spans="1:10" ht="17.25" customHeight="1">
      <c r="A71" s="216" t="s">
        <v>901</v>
      </c>
      <c r="B71" s="217">
        <v>200</v>
      </c>
      <c r="C71" s="47" t="s">
        <v>114</v>
      </c>
      <c r="D71" s="48">
        <v>300000</v>
      </c>
      <c r="E71" s="48">
        <v>236305.49</v>
      </c>
      <c r="F71" s="218">
        <f t="shared" si="0"/>
        <v>63694.51000000001</v>
      </c>
      <c r="H71" s="103"/>
      <c r="I71" s="103"/>
      <c r="J71" s="103"/>
    </row>
    <row r="72" spans="1:10" ht="17.25" customHeight="1" hidden="1">
      <c r="A72" s="216"/>
      <c r="B72" s="217">
        <v>200</v>
      </c>
      <c r="C72" s="47"/>
      <c r="D72" s="48"/>
      <c r="E72" s="48">
        <v>236305.49</v>
      </c>
      <c r="F72" s="218">
        <f t="shared" si="0"/>
        <v>-236305.49</v>
      </c>
      <c r="H72" s="103"/>
      <c r="I72" s="103"/>
      <c r="J72" s="103"/>
    </row>
    <row r="73" spans="1:10" ht="17.25" customHeight="1" hidden="1">
      <c r="A73" s="216"/>
      <c r="B73" s="217">
        <v>200</v>
      </c>
      <c r="C73" s="47"/>
      <c r="D73" s="48"/>
      <c r="E73" s="48">
        <v>236305.49</v>
      </c>
      <c r="F73" s="218">
        <f t="shared" si="0"/>
        <v>-236305.49</v>
      </c>
      <c r="H73" s="103"/>
      <c r="I73" s="103"/>
      <c r="J73" s="103"/>
    </row>
    <row r="74" spans="1:10" ht="17.25" customHeight="1">
      <c r="A74" s="216" t="s">
        <v>902</v>
      </c>
      <c r="B74" s="217">
        <v>200</v>
      </c>
      <c r="C74" s="47" t="s">
        <v>115</v>
      </c>
      <c r="D74" s="48">
        <v>300000</v>
      </c>
      <c r="E74" s="48">
        <v>236305.49</v>
      </c>
      <c r="F74" s="218">
        <f t="shared" si="0"/>
        <v>63694.51000000001</v>
      </c>
      <c r="H74" s="103"/>
      <c r="I74" s="103"/>
      <c r="J74" s="103"/>
    </row>
    <row r="75" spans="1:10" ht="27.75" customHeight="1">
      <c r="A75" s="216" t="s">
        <v>958</v>
      </c>
      <c r="B75" s="217">
        <v>200</v>
      </c>
      <c r="C75" s="47" t="s">
        <v>116</v>
      </c>
      <c r="D75" s="48">
        <v>2688100</v>
      </c>
      <c r="E75" s="48">
        <v>1737401.87</v>
      </c>
      <c r="F75" s="218">
        <f t="shared" si="0"/>
        <v>950698.1299999999</v>
      </c>
      <c r="H75" s="103"/>
      <c r="I75" s="103"/>
      <c r="J75" s="103"/>
    </row>
    <row r="76" spans="1:10" ht="17.25" customHeight="1">
      <c r="A76" s="216" t="s">
        <v>893</v>
      </c>
      <c r="B76" s="217">
        <v>200</v>
      </c>
      <c r="C76" s="47" t="s">
        <v>117</v>
      </c>
      <c r="D76" s="48">
        <v>1362500</v>
      </c>
      <c r="E76" s="48">
        <v>789893.76</v>
      </c>
      <c r="F76" s="218">
        <f t="shared" si="0"/>
        <v>572606.24</v>
      </c>
      <c r="H76" s="103"/>
      <c r="I76" s="103"/>
      <c r="J76" s="103"/>
    </row>
    <row r="77" spans="1:10" ht="24" customHeight="1">
      <c r="A77" s="216" t="s">
        <v>901</v>
      </c>
      <c r="B77" s="217">
        <v>200</v>
      </c>
      <c r="C77" s="47" t="s">
        <v>118</v>
      </c>
      <c r="D77" s="48">
        <v>1362500</v>
      </c>
      <c r="E77" s="48">
        <v>789893.76</v>
      </c>
      <c r="F77" s="218">
        <f t="shared" si="0"/>
        <v>572606.24</v>
      </c>
      <c r="H77" s="103"/>
      <c r="I77" s="103"/>
      <c r="J77" s="103"/>
    </row>
    <row r="78" spans="1:10" ht="24" customHeight="1">
      <c r="A78" s="216" t="s">
        <v>902</v>
      </c>
      <c r="B78" s="217">
        <v>200</v>
      </c>
      <c r="C78" s="47" t="s">
        <v>119</v>
      </c>
      <c r="D78" s="48">
        <v>50000</v>
      </c>
      <c r="E78" s="48">
        <v>41431.7</v>
      </c>
      <c r="F78" s="218">
        <f t="shared" si="0"/>
        <v>8568.300000000003</v>
      </c>
      <c r="H78" s="103"/>
      <c r="I78" s="103"/>
      <c r="J78" s="103"/>
    </row>
    <row r="79" spans="1:10" ht="24" customHeight="1">
      <c r="A79" s="216" t="s">
        <v>903</v>
      </c>
      <c r="B79" s="217">
        <v>200</v>
      </c>
      <c r="C79" s="47" t="s">
        <v>120</v>
      </c>
      <c r="D79" s="48">
        <f>50000-50000</f>
        <v>0</v>
      </c>
      <c r="E79" s="48">
        <v>0</v>
      </c>
      <c r="F79" s="218">
        <f t="shared" si="0"/>
        <v>0</v>
      </c>
      <c r="H79" s="103"/>
      <c r="I79" s="103"/>
      <c r="J79" s="103"/>
    </row>
    <row r="80" spans="1:10" ht="24" customHeight="1">
      <c r="A80" s="216" t="s">
        <v>904</v>
      </c>
      <c r="B80" s="217">
        <v>200</v>
      </c>
      <c r="C80" s="47" t="s">
        <v>121</v>
      </c>
      <c r="D80" s="48">
        <v>530000</v>
      </c>
      <c r="E80" s="48">
        <v>376142.48</v>
      </c>
      <c r="F80" s="218">
        <f t="shared" si="0"/>
        <v>153857.52000000002</v>
      </c>
      <c r="H80" s="103"/>
      <c r="I80" s="103"/>
      <c r="J80" s="103"/>
    </row>
    <row r="81" spans="1:10" ht="24" customHeight="1">
      <c r="A81" s="216" t="s">
        <v>122</v>
      </c>
      <c r="B81" s="217">
        <v>200</v>
      </c>
      <c r="C81" s="47" t="s">
        <v>123</v>
      </c>
      <c r="D81" s="48">
        <v>36000</v>
      </c>
      <c r="E81" s="48">
        <v>24000</v>
      </c>
      <c r="F81" s="218">
        <f t="shared" si="0"/>
        <v>12000</v>
      </c>
      <c r="H81" s="103"/>
      <c r="I81" s="103"/>
      <c r="J81" s="103"/>
    </row>
    <row r="82" spans="1:10" ht="17.25" customHeight="1">
      <c r="A82" s="216" t="s">
        <v>905</v>
      </c>
      <c r="B82" s="217">
        <v>200</v>
      </c>
      <c r="C82" s="47" t="s">
        <v>124</v>
      </c>
      <c r="D82" s="48">
        <f>326500+150000</f>
        <v>476500</v>
      </c>
      <c r="E82" s="48">
        <v>254127.65</v>
      </c>
      <c r="F82" s="218">
        <f t="shared" si="0"/>
        <v>222372.35</v>
      </c>
      <c r="H82" s="103"/>
      <c r="I82" s="103"/>
      <c r="J82" s="103"/>
    </row>
    <row r="83" spans="1:10" ht="17.25" customHeight="1" hidden="1">
      <c r="A83" s="251"/>
      <c r="B83" s="252">
        <v>200</v>
      </c>
      <c r="C83" s="253"/>
      <c r="D83" s="254"/>
      <c r="E83" s="254"/>
      <c r="F83" s="255">
        <f t="shared" si="0"/>
        <v>0</v>
      </c>
      <c r="H83" s="103"/>
      <c r="I83" s="103"/>
      <c r="J83" s="103"/>
    </row>
    <row r="84" spans="1:10" ht="17.25" customHeight="1" hidden="1">
      <c r="A84" s="216"/>
      <c r="B84" s="217">
        <v>200</v>
      </c>
      <c r="C84" s="47"/>
      <c r="D84" s="254"/>
      <c r="E84" s="254"/>
      <c r="F84" s="218">
        <f t="shared" si="0"/>
        <v>0</v>
      </c>
      <c r="H84" s="103"/>
      <c r="I84" s="103"/>
      <c r="J84" s="103"/>
    </row>
    <row r="85" spans="1:10" ht="23.25" customHeight="1" hidden="1">
      <c r="A85" s="216"/>
      <c r="B85" s="217">
        <v>200</v>
      </c>
      <c r="C85" s="47"/>
      <c r="D85" s="254"/>
      <c r="E85" s="254"/>
      <c r="F85" s="218">
        <f t="shared" si="0"/>
        <v>0</v>
      </c>
      <c r="H85" s="103"/>
      <c r="I85" s="103"/>
      <c r="J85" s="103"/>
    </row>
    <row r="86" spans="1:10" ht="17.25" customHeight="1" hidden="1">
      <c r="A86" s="216"/>
      <c r="B86" s="217">
        <v>200</v>
      </c>
      <c r="C86" s="47"/>
      <c r="D86" s="254"/>
      <c r="E86" s="254"/>
      <c r="F86" s="218">
        <f t="shared" si="0"/>
        <v>0</v>
      </c>
      <c r="H86" s="103"/>
      <c r="I86" s="103"/>
      <c r="J86" s="103"/>
    </row>
    <row r="87" spans="1:10" ht="17.25" customHeight="1" hidden="1">
      <c r="A87" s="216"/>
      <c r="B87" s="217">
        <v>200</v>
      </c>
      <c r="C87" s="47"/>
      <c r="D87" s="254"/>
      <c r="E87" s="254"/>
      <c r="F87" s="218">
        <f t="shared" si="0"/>
        <v>0</v>
      </c>
      <c r="H87" s="103"/>
      <c r="I87" s="103"/>
      <c r="J87" s="103"/>
    </row>
    <row r="88" spans="1:10" ht="17.25" customHeight="1" hidden="1">
      <c r="A88" s="216"/>
      <c r="B88" s="217">
        <v>200</v>
      </c>
      <c r="C88" s="47"/>
      <c r="D88" s="254"/>
      <c r="E88" s="254"/>
      <c r="F88" s="218">
        <f t="shared" si="0"/>
        <v>0</v>
      </c>
      <c r="H88" s="103"/>
      <c r="I88" s="103"/>
      <c r="J88" s="103"/>
    </row>
    <row r="89" spans="1:10" ht="17.25" customHeight="1" hidden="1">
      <c r="A89" s="216"/>
      <c r="B89" s="217">
        <v>200</v>
      </c>
      <c r="C89" s="47"/>
      <c r="D89" s="254"/>
      <c r="E89" s="254"/>
      <c r="F89" s="218">
        <f t="shared" si="0"/>
        <v>0</v>
      </c>
      <c r="H89" s="103"/>
      <c r="I89" s="103"/>
      <c r="J89" s="103"/>
    </row>
    <row r="90" spans="1:10" ht="17.25" customHeight="1" hidden="1">
      <c r="A90" s="216"/>
      <c r="B90" s="217">
        <v>200</v>
      </c>
      <c r="C90" s="47"/>
      <c r="D90" s="254"/>
      <c r="E90" s="254"/>
      <c r="F90" s="218">
        <f t="shared" si="0"/>
        <v>0</v>
      </c>
      <c r="H90" s="103"/>
      <c r="I90" s="103"/>
      <c r="J90" s="103"/>
    </row>
    <row r="91" spans="1:10" ht="17.25" customHeight="1" hidden="1">
      <c r="A91" s="216"/>
      <c r="B91" s="217">
        <v>200</v>
      </c>
      <c r="C91" s="47"/>
      <c r="D91" s="254"/>
      <c r="E91" s="254"/>
      <c r="F91" s="218">
        <f t="shared" si="0"/>
        <v>0</v>
      </c>
      <c r="H91" s="103"/>
      <c r="I91" s="103"/>
      <c r="J91" s="103"/>
    </row>
    <row r="92" spans="1:10" ht="17.25" customHeight="1" hidden="1">
      <c r="A92" s="216"/>
      <c r="B92" s="217">
        <v>200</v>
      </c>
      <c r="C92" s="47"/>
      <c r="D92" s="254"/>
      <c r="E92" s="254"/>
      <c r="F92" s="218">
        <f t="shared" si="0"/>
        <v>0</v>
      </c>
      <c r="H92" s="103"/>
      <c r="I92" s="103"/>
      <c r="J92" s="103"/>
    </row>
    <row r="93" spans="1:10" ht="17.25" customHeight="1" hidden="1">
      <c r="A93" s="216"/>
      <c r="B93" s="217">
        <v>200</v>
      </c>
      <c r="C93" s="47"/>
      <c r="D93" s="254"/>
      <c r="E93" s="254"/>
      <c r="F93" s="218">
        <f t="shared" si="0"/>
        <v>0</v>
      </c>
      <c r="H93" s="103"/>
      <c r="I93" s="103"/>
      <c r="J93" s="103"/>
    </row>
    <row r="94" spans="1:10" ht="17.25" customHeight="1">
      <c r="A94" s="216" t="s">
        <v>906</v>
      </c>
      <c r="B94" s="217">
        <v>200</v>
      </c>
      <c r="C94" s="47" t="s">
        <v>125</v>
      </c>
      <c r="D94" s="48">
        <v>270000</v>
      </c>
      <c r="E94" s="48">
        <v>94191.93</v>
      </c>
      <c r="F94" s="218">
        <f t="shared" si="0"/>
        <v>175808.07</v>
      </c>
      <c r="H94" s="103"/>
      <c r="I94" s="103"/>
      <c r="J94" s="103"/>
    </row>
    <row r="95" spans="1:10" ht="23.25" customHeight="1">
      <c r="A95" s="216" t="s">
        <v>907</v>
      </c>
      <c r="B95" s="217">
        <v>200</v>
      </c>
      <c r="C95" s="47" t="s">
        <v>126</v>
      </c>
      <c r="D95" s="48">
        <f>10000-10000</f>
        <v>0</v>
      </c>
      <c r="E95" s="48">
        <v>0</v>
      </c>
      <c r="F95" s="218">
        <f t="shared" si="0"/>
        <v>0</v>
      </c>
      <c r="H95" s="103"/>
      <c r="I95" s="103"/>
      <c r="J95" s="103"/>
    </row>
    <row r="96" spans="1:10" ht="27.75" customHeight="1">
      <c r="A96" s="216" t="s">
        <v>908</v>
      </c>
      <c r="B96" s="217">
        <v>200</v>
      </c>
      <c r="C96" s="47" t="s">
        <v>127</v>
      </c>
      <c r="D96" s="48">
        <v>1295600</v>
      </c>
      <c r="E96" s="48">
        <v>947508.11</v>
      </c>
      <c r="F96" s="218">
        <f t="shared" si="0"/>
        <v>348091.89</v>
      </c>
      <c r="H96" s="103"/>
      <c r="I96" s="103"/>
      <c r="J96" s="103"/>
    </row>
    <row r="97" spans="1:10" ht="27.75" customHeight="1">
      <c r="A97" s="216" t="s">
        <v>909</v>
      </c>
      <c r="B97" s="217">
        <v>200</v>
      </c>
      <c r="C97" s="47" t="s">
        <v>521</v>
      </c>
      <c r="D97" s="48">
        <v>648200</v>
      </c>
      <c r="E97" s="48">
        <v>640554.9</v>
      </c>
      <c r="F97" s="218">
        <f t="shared" si="0"/>
        <v>7645.099999999977</v>
      </c>
      <c r="H97" s="103"/>
      <c r="I97" s="103"/>
      <c r="J97" s="103"/>
    </row>
    <row r="98" spans="1:10" ht="23.25" customHeight="1">
      <c r="A98" s="216" t="s">
        <v>910</v>
      </c>
      <c r="B98" s="217">
        <v>200</v>
      </c>
      <c r="C98" s="47" t="s">
        <v>128</v>
      </c>
      <c r="D98" s="48">
        <v>647400</v>
      </c>
      <c r="E98" s="48">
        <v>306953.21</v>
      </c>
      <c r="F98" s="218">
        <f t="shared" si="0"/>
        <v>340446.79</v>
      </c>
      <c r="H98" s="103"/>
      <c r="I98" s="103"/>
      <c r="J98" s="103"/>
    </row>
    <row r="99" spans="1:10" ht="15.75" customHeight="1" hidden="1">
      <c r="A99" s="216"/>
      <c r="B99" s="217">
        <v>200</v>
      </c>
      <c r="C99" s="47"/>
      <c r="D99" s="48"/>
      <c r="E99" s="48"/>
      <c r="F99" s="218">
        <f t="shared" si="0"/>
        <v>0</v>
      </c>
      <c r="H99" s="103"/>
      <c r="I99" s="103"/>
      <c r="J99" s="103"/>
    </row>
    <row r="100" spans="1:10" ht="15.75" customHeight="1">
      <c r="A100" s="216" t="s">
        <v>1041</v>
      </c>
      <c r="B100" s="217">
        <v>200</v>
      </c>
      <c r="C100" s="47" t="s">
        <v>1040</v>
      </c>
      <c r="D100" s="48">
        <v>90000</v>
      </c>
      <c r="E100" s="48">
        <v>48806.39</v>
      </c>
      <c r="F100" s="218">
        <v>0</v>
      </c>
      <c r="H100" s="103"/>
      <c r="I100" s="103"/>
      <c r="J100" s="103"/>
    </row>
    <row r="101" spans="1:10" ht="15.75" customHeight="1">
      <c r="A101" s="216" t="s">
        <v>907</v>
      </c>
      <c r="B101" s="217">
        <v>200</v>
      </c>
      <c r="C101" s="47" t="s">
        <v>151</v>
      </c>
      <c r="D101" s="48">
        <v>50000</v>
      </c>
      <c r="E101" s="48">
        <v>50000</v>
      </c>
      <c r="F101" s="218">
        <v>0</v>
      </c>
      <c r="H101" s="103"/>
      <c r="I101" s="103"/>
      <c r="J101" s="103"/>
    </row>
    <row r="102" spans="1:10" ht="24" customHeight="1">
      <c r="A102" s="216" t="s">
        <v>101</v>
      </c>
      <c r="B102" s="217">
        <v>200</v>
      </c>
      <c r="C102" s="47" t="s">
        <v>152</v>
      </c>
      <c r="D102" s="48">
        <f aca="true" t="shared" si="2" ref="D102:F103">D103</f>
        <v>175000</v>
      </c>
      <c r="E102" s="48">
        <v>122590</v>
      </c>
      <c r="F102" s="218">
        <f t="shared" si="2"/>
        <v>0</v>
      </c>
      <c r="H102" s="103"/>
      <c r="I102" s="103"/>
      <c r="J102" s="103"/>
    </row>
    <row r="103" spans="1:10" ht="15" customHeight="1">
      <c r="A103" s="216" t="s">
        <v>893</v>
      </c>
      <c r="B103" s="217">
        <v>200</v>
      </c>
      <c r="C103" s="47" t="s">
        <v>153</v>
      </c>
      <c r="D103" s="48">
        <f t="shared" si="2"/>
        <v>175000</v>
      </c>
      <c r="E103" s="48">
        <v>122590</v>
      </c>
      <c r="F103" s="218">
        <f t="shared" si="2"/>
        <v>0</v>
      </c>
      <c r="H103" s="103"/>
      <c r="I103" s="103"/>
      <c r="J103" s="103"/>
    </row>
    <row r="104" spans="1:10" ht="15" customHeight="1">
      <c r="A104" s="216" t="s">
        <v>907</v>
      </c>
      <c r="B104" s="217">
        <v>200</v>
      </c>
      <c r="C104" s="47" t="s">
        <v>154</v>
      </c>
      <c r="D104" s="48">
        <v>175000</v>
      </c>
      <c r="E104" s="48">
        <v>122590</v>
      </c>
      <c r="F104" s="218">
        <v>0</v>
      </c>
      <c r="H104" s="103"/>
      <c r="I104" s="103"/>
      <c r="J104" s="103"/>
    </row>
    <row r="105" spans="1:10" ht="15" customHeight="1">
      <c r="A105" s="216" t="s">
        <v>391</v>
      </c>
      <c r="B105" s="217">
        <v>200</v>
      </c>
      <c r="C105" s="47" t="s">
        <v>155</v>
      </c>
      <c r="D105" s="48">
        <f aca="true" t="shared" si="3" ref="D105:F106">D106</f>
        <v>5000</v>
      </c>
      <c r="E105" s="48">
        <v>2418</v>
      </c>
      <c r="F105" s="218">
        <f t="shared" si="3"/>
        <v>0</v>
      </c>
      <c r="H105" s="103"/>
      <c r="I105" s="103"/>
      <c r="J105" s="103"/>
    </row>
    <row r="106" spans="1:10" ht="15" customHeight="1">
      <c r="A106" s="216" t="s">
        <v>893</v>
      </c>
      <c r="B106" s="217">
        <v>200</v>
      </c>
      <c r="C106" s="47" t="s">
        <v>156</v>
      </c>
      <c r="D106" s="48">
        <f t="shared" si="3"/>
        <v>5000</v>
      </c>
      <c r="E106" s="48">
        <v>2418</v>
      </c>
      <c r="F106" s="218">
        <f t="shared" si="3"/>
        <v>0</v>
      </c>
      <c r="H106" s="103"/>
      <c r="I106" s="103"/>
      <c r="J106" s="103"/>
    </row>
    <row r="107" spans="1:10" ht="15" customHeight="1">
      <c r="A107" s="216" t="s">
        <v>907</v>
      </c>
      <c r="B107" s="217">
        <v>200</v>
      </c>
      <c r="C107" s="47" t="s">
        <v>157</v>
      </c>
      <c r="D107" s="48">
        <v>5000</v>
      </c>
      <c r="E107" s="48">
        <v>2418</v>
      </c>
      <c r="F107" s="218">
        <v>0</v>
      </c>
      <c r="H107" s="103"/>
      <c r="I107" s="103"/>
      <c r="J107" s="103"/>
    </row>
    <row r="108" spans="1:10" ht="16.5" customHeight="1">
      <c r="A108" s="216" t="s">
        <v>129</v>
      </c>
      <c r="B108" s="217">
        <v>200</v>
      </c>
      <c r="C108" s="47" t="s">
        <v>130</v>
      </c>
      <c r="D108" s="48">
        <v>200</v>
      </c>
      <c r="E108" s="48">
        <v>200</v>
      </c>
      <c r="F108" s="218">
        <f t="shared" si="0"/>
        <v>0</v>
      </c>
      <c r="H108" s="103"/>
      <c r="I108" s="103"/>
      <c r="J108" s="103"/>
    </row>
    <row r="109" spans="1:10" ht="102.75" customHeight="1">
      <c r="A109" s="216" t="s">
        <v>131</v>
      </c>
      <c r="B109" s="217">
        <v>200</v>
      </c>
      <c r="C109" s="47" t="s">
        <v>132</v>
      </c>
      <c r="D109" s="48">
        <v>200</v>
      </c>
      <c r="E109" s="48">
        <v>200</v>
      </c>
      <c r="F109" s="218">
        <f t="shared" si="0"/>
        <v>0</v>
      </c>
      <c r="H109" s="103"/>
      <c r="I109" s="103"/>
      <c r="J109" s="103"/>
    </row>
    <row r="110" spans="1:10" ht="16.5" customHeight="1" hidden="1">
      <c r="A110" s="256"/>
      <c r="B110" s="257">
        <v>200</v>
      </c>
      <c r="C110" s="258"/>
      <c r="D110" s="259"/>
      <c r="E110" s="48">
        <v>200</v>
      </c>
      <c r="F110" s="250">
        <f t="shared" si="0"/>
        <v>-200</v>
      </c>
      <c r="H110" s="103"/>
      <c r="I110" s="103"/>
      <c r="J110" s="103"/>
    </row>
    <row r="111" spans="1:10" ht="42.75" customHeight="1" hidden="1">
      <c r="A111" s="256"/>
      <c r="B111" s="257">
        <v>200</v>
      </c>
      <c r="C111" s="258"/>
      <c r="D111" s="259"/>
      <c r="E111" s="48">
        <v>200</v>
      </c>
      <c r="F111" s="250">
        <f t="shared" si="0"/>
        <v>-200</v>
      </c>
      <c r="H111" s="103"/>
      <c r="I111" s="103"/>
      <c r="J111" s="103"/>
    </row>
    <row r="112" spans="1:10" ht="25.5" customHeight="1" hidden="1">
      <c r="A112" s="256"/>
      <c r="B112" s="257">
        <v>200</v>
      </c>
      <c r="C112" s="258"/>
      <c r="D112" s="259"/>
      <c r="E112" s="48">
        <v>200</v>
      </c>
      <c r="F112" s="250">
        <f t="shared" si="0"/>
        <v>-200</v>
      </c>
      <c r="H112" s="103"/>
      <c r="I112" s="103"/>
      <c r="J112" s="103"/>
    </row>
    <row r="113" spans="1:10" ht="16.5" customHeight="1" hidden="1">
      <c r="A113" s="256"/>
      <c r="B113" s="257">
        <v>200</v>
      </c>
      <c r="C113" s="258"/>
      <c r="D113" s="259"/>
      <c r="E113" s="48">
        <v>200</v>
      </c>
      <c r="F113" s="250">
        <f t="shared" si="0"/>
        <v>-200</v>
      </c>
      <c r="H113" s="103"/>
      <c r="I113" s="103"/>
      <c r="J113" s="103"/>
    </row>
    <row r="114" spans="1:10" ht="15.75" customHeight="1" hidden="1">
      <c r="A114" s="256"/>
      <c r="B114" s="257">
        <v>200</v>
      </c>
      <c r="C114" s="258"/>
      <c r="D114" s="259"/>
      <c r="E114" s="48">
        <v>200</v>
      </c>
      <c r="F114" s="250">
        <f t="shared" si="0"/>
        <v>-200</v>
      </c>
      <c r="H114" s="103"/>
      <c r="I114" s="103"/>
      <c r="J114" s="103"/>
    </row>
    <row r="115" spans="1:10" ht="15.75" customHeight="1" hidden="1">
      <c r="A115" s="256"/>
      <c r="B115" s="257">
        <v>200</v>
      </c>
      <c r="C115" s="258"/>
      <c r="D115" s="259"/>
      <c r="E115" s="48">
        <v>200</v>
      </c>
      <c r="F115" s="250">
        <f t="shared" si="0"/>
        <v>-200</v>
      </c>
      <c r="H115" s="103"/>
      <c r="I115" s="103"/>
      <c r="J115" s="103"/>
    </row>
    <row r="116" spans="1:10" ht="15.75" customHeight="1" hidden="1">
      <c r="A116" s="256"/>
      <c r="B116" s="257">
        <v>200</v>
      </c>
      <c r="C116" s="258"/>
      <c r="D116" s="259"/>
      <c r="E116" s="48">
        <v>200</v>
      </c>
      <c r="F116" s="250">
        <f t="shared" si="0"/>
        <v>-200</v>
      </c>
      <c r="H116" s="103"/>
      <c r="I116" s="103"/>
      <c r="J116" s="103"/>
    </row>
    <row r="117" spans="1:10" ht="16.5" customHeight="1" hidden="1">
      <c r="A117" s="216"/>
      <c r="B117" s="217">
        <v>200</v>
      </c>
      <c r="C117" s="47"/>
      <c r="D117" s="48"/>
      <c r="E117" s="48">
        <v>200</v>
      </c>
      <c r="F117" s="218">
        <f t="shared" si="0"/>
        <v>-200</v>
      </c>
      <c r="H117" s="103"/>
      <c r="I117" s="103"/>
      <c r="J117" s="103"/>
    </row>
    <row r="118" spans="1:10" ht="15.75" customHeight="1" hidden="1">
      <c r="A118" s="216"/>
      <c r="B118" s="217">
        <v>200</v>
      </c>
      <c r="C118" s="47"/>
      <c r="D118" s="48"/>
      <c r="E118" s="48">
        <v>200</v>
      </c>
      <c r="F118" s="218">
        <f t="shared" si="0"/>
        <v>-200</v>
      </c>
      <c r="H118" s="103"/>
      <c r="I118" s="103"/>
      <c r="J118" s="103"/>
    </row>
    <row r="119" spans="1:10" ht="14.25" customHeight="1" hidden="1">
      <c r="A119" s="219"/>
      <c r="B119" s="220">
        <v>200</v>
      </c>
      <c r="C119" s="46"/>
      <c r="D119" s="45"/>
      <c r="E119" s="48">
        <v>200</v>
      </c>
      <c r="F119" s="221">
        <f t="shared" si="0"/>
        <v>-200</v>
      </c>
      <c r="H119" s="103"/>
      <c r="I119" s="103"/>
      <c r="J119" s="103"/>
    </row>
    <row r="120" spans="1:10" ht="15.75" customHeight="1" hidden="1">
      <c r="A120" s="216"/>
      <c r="B120" s="217">
        <v>200</v>
      </c>
      <c r="C120" s="47"/>
      <c r="D120" s="48"/>
      <c r="E120" s="48">
        <v>200</v>
      </c>
      <c r="F120" s="218">
        <f t="shared" si="0"/>
        <v>-200</v>
      </c>
      <c r="H120" s="103"/>
      <c r="I120" s="103"/>
      <c r="J120" s="103"/>
    </row>
    <row r="121" spans="1:10" ht="15.75" customHeight="1" hidden="1">
      <c r="A121" s="216"/>
      <c r="B121" s="217">
        <v>200</v>
      </c>
      <c r="C121" s="47"/>
      <c r="D121" s="48"/>
      <c r="E121" s="48">
        <v>200</v>
      </c>
      <c r="F121" s="218">
        <f t="shared" si="0"/>
        <v>-200</v>
      </c>
      <c r="H121" s="103"/>
      <c r="I121" s="103"/>
      <c r="J121" s="103"/>
    </row>
    <row r="122" spans="1:10" ht="15.75" customHeight="1" hidden="1">
      <c r="A122" s="216"/>
      <c r="B122" s="217">
        <v>200</v>
      </c>
      <c r="C122" s="47"/>
      <c r="D122" s="48"/>
      <c r="E122" s="48">
        <v>200</v>
      </c>
      <c r="F122" s="218">
        <f t="shared" si="0"/>
        <v>-200</v>
      </c>
      <c r="H122" s="103"/>
      <c r="I122" s="103"/>
      <c r="J122" s="103"/>
    </row>
    <row r="123" spans="1:10" ht="15.75" customHeight="1" hidden="1">
      <c r="A123" s="216"/>
      <c r="B123" s="217">
        <v>200</v>
      </c>
      <c r="C123" s="47"/>
      <c r="D123" s="48"/>
      <c r="E123" s="48">
        <v>200</v>
      </c>
      <c r="F123" s="218">
        <f t="shared" si="0"/>
        <v>-200</v>
      </c>
      <c r="H123" s="103"/>
      <c r="I123" s="103"/>
      <c r="J123" s="103"/>
    </row>
    <row r="124" spans="1:10" ht="15.75" customHeight="1" hidden="1">
      <c r="A124" s="216"/>
      <c r="B124" s="217">
        <v>200</v>
      </c>
      <c r="C124" s="47"/>
      <c r="D124" s="48"/>
      <c r="E124" s="48">
        <v>200</v>
      </c>
      <c r="F124" s="218">
        <f t="shared" si="0"/>
        <v>-200</v>
      </c>
      <c r="H124" s="103"/>
      <c r="I124" s="103"/>
      <c r="J124" s="103"/>
    </row>
    <row r="125" spans="1:10" ht="15.75" customHeight="1" hidden="1">
      <c r="A125" s="216"/>
      <c r="B125" s="217">
        <v>200</v>
      </c>
      <c r="C125" s="46"/>
      <c r="D125" s="45"/>
      <c r="E125" s="48">
        <v>200</v>
      </c>
      <c r="F125" s="218">
        <f t="shared" si="0"/>
        <v>-200</v>
      </c>
      <c r="H125" s="103"/>
      <c r="I125" s="103"/>
      <c r="J125" s="103"/>
    </row>
    <row r="126" spans="1:10" ht="15.75" customHeight="1" hidden="1">
      <c r="A126" s="216"/>
      <c r="B126" s="217">
        <v>200</v>
      </c>
      <c r="C126" s="47"/>
      <c r="D126" s="48"/>
      <c r="E126" s="48">
        <v>200</v>
      </c>
      <c r="F126" s="218">
        <f t="shared" si="0"/>
        <v>-200</v>
      </c>
      <c r="H126" s="103"/>
      <c r="I126" s="103"/>
      <c r="J126" s="103"/>
    </row>
    <row r="127" spans="1:10" ht="21.75" customHeight="1" hidden="1">
      <c r="A127" s="216"/>
      <c r="B127" s="217">
        <v>200</v>
      </c>
      <c r="C127" s="47"/>
      <c r="D127" s="48"/>
      <c r="E127" s="48">
        <v>200</v>
      </c>
      <c r="F127" s="218">
        <f t="shared" si="0"/>
        <v>-200</v>
      </c>
      <c r="H127" s="103"/>
      <c r="I127" s="103"/>
      <c r="J127" s="103"/>
    </row>
    <row r="128" spans="1:10" ht="15.75" customHeight="1" hidden="1">
      <c r="A128" s="216"/>
      <c r="B128" s="217">
        <v>200</v>
      </c>
      <c r="C128" s="47"/>
      <c r="D128" s="48"/>
      <c r="E128" s="48">
        <v>200</v>
      </c>
      <c r="F128" s="218">
        <f t="shared" si="0"/>
        <v>-200</v>
      </c>
      <c r="H128" s="103"/>
      <c r="I128" s="103"/>
      <c r="J128" s="103"/>
    </row>
    <row r="129" spans="1:10" ht="15.75" customHeight="1" hidden="1">
      <c r="A129" s="216"/>
      <c r="B129" s="217">
        <v>200</v>
      </c>
      <c r="C129" s="47"/>
      <c r="D129" s="48"/>
      <c r="E129" s="48">
        <v>200</v>
      </c>
      <c r="F129" s="218">
        <f t="shared" si="0"/>
        <v>-200</v>
      </c>
      <c r="H129" s="103"/>
      <c r="I129" s="103"/>
      <c r="J129" s="103"/>
    </row>
    <row r="130" spans="1:10" ht="15.75" customHeight="1" hidden="1">
      <c r="A130" s="216"/>
      <c r="B130" s="217">
        <v>200</v>
      </c>
      <c r="C130" s="47"/>
      <c r="D130" s="48"/>
      <c r="E130" s="48">
        <v>200</v>
      </c>
      <c r="F130" s="218">
        <f t="shared" si="0"/>
        <v>-200</v>
      </c>
      <c r="H130" s="103"/>
      <c r="I130" s="103"/>
      <c r="J130" s="103"/>
    </row>
    <row r="131" spans="1:10" ht="15.75" customHeight="1" hidden="1">
      <c r="A131" s="216"/>
      <c r="B131" s="217">
        <v>200</v>
      </c>
      <c r="C131" s="47"/>
      <c r="D131" s="48"/>
      <c r="E131" s="48">
        <v>200</v>
      </c>
      <c r="F131" s="218">
        <f t="shared" si="0"/>
        <v>-200</v>
      </c>
      <c r="H131" s="103"/>
      <c r="I131" s="103"/>
      <c r="J131" s="103"/>
    </row>
    <row r="132" spans="1:10" ht="15.75" customHeight="1" hidden="1">
      <c r="A132" s="216"/>
      <c r="B132" s="217">
        <v>200</v>
      </c>
      <c r="C132" s="47"/>
      <c r="D132" s="48"/>
      <c r="E132" s="48">
        <v>200</v>
      </c>
      <c r="F132" s="218">
        <f t="shared" si="0"/>
        <v>-200</v>
      </c>
      <c r="H132" s="103"/>
      <c r="I132" s="103"/>
      <c r="J132" s="103"/>
    </row>
    <row r="133" spans="1:10" ht="15.75" customHeight="1" hidden="1">
      <c r="A133" s="216"/>
      <c r="B133" s="217">
        <v>200</v>
      </c>
      <c r="C133" s="47"/>
      <c r="D133" s="48"/>
      <c r="E133" s="48">
        <v>200</v>
      </c>
      <c r="F133" s="218">
        <f t="shared" si="0"/>
        <v>-200</v>
      </c>
      <c r="H133" s="103"/>
      <c r="I133" s="103"/>
      <c r="J133" s="103"/>
    </row>
    <row r="134" spans="1:10" ht="15.75" customHeight="1" hidden="1">
      <c r="A134" s="216"/>
      <c r="B134" s="217">
        <v>200</v>
      </c>
      <c r="C134" s="47"/>
      <c r="D134" s="48"/>
      <c r="E134" s="48">
        <v>200</v>
      </c>
      <c r="F134" s="218">
        <f t="shared" si="0"/>
        <v>-200</v>
      </c>
      <c r="H134" s="103"/>
      <c r="I134" s="103"/>
      <c r="J134" s="103"/>
    </row>
    <row r="135" spans="1:10" ht="25.5" customHeight="1">
      <c r="A135" s="216" t="s">
        <v>958</v>
      </c>
      <c r="B135" s="217">
        <v>200</v>
      </c>
      <c r="C135" s="47" t="s">
        <v>133</v>
      </c>
      <c r="D135" s="48">
        <v>200</v>
      </c>
      <c r="E135" s="48">
        <v>200</v>
      </c>
      <c r="F135" s="218">
        <f t="shared" si="0"/>
        <v>0</v>
      </c>
      <c r="H135" s="103"/>
      <c r="I135" s="103"/>
      <c r="J135" s="103"/>
    </row>
    <row r="136" spans="1:10" ht="18" customHeight="1">
      <c r="A136" s="216" t="s">
        <v>908</v>
      </c>
      <c r="B136" s="217">
        <v>200</v>
      </c>
      <c r="C136" s="47" t="s">
        <v>134</v>
      </c>
      <c r="D136" s="48">
        <v>200</v>
      </c>
      <c r="E136" s="48">
        <v>200</v>
      </c>
      <c r="F136" s="218">
        <f t="shared" si="0"/>
        <v>0</v>
      </c>
      <c r="H136" s="103"/>
      <c r="I136" s="103"/>
      <c r="J136" s="103"/>
    </row>
    <row r="137" spans="1:10" ht="15.75" customHeight="1">
      <c r="A137" s="216" t="s">
        <v>910</v>
      </c>
      <c r="B137" s="217">
        <v>200</v>
      </c>
      <c r="C137" s="47" t="s">
        <v>135</v>
      </c>
      <c r="D137" s="48">
        <v>200</v>
      </c>
      <c r="E137" s="48">
        <v>200</v>
      </c>
      <c r="F137" s="218">
        <f t="shared" si="0"/>
        <v>0</v>
      </c>
      <c r="H137" s="103"/>
      <c r="I137" s="103"/>
      <c r="J137" s="103"/>
    </row>
    <row r="138" spans="1:10" ht="15.75" customHeight="1">
      <c r="A138" s="216" t="s">
        <v>969</v>
      </c>
      <c r="B138" s="217">
        <v>200</v>
      </c>
      <c r="C138" s="47" t="s">
        <v>926</v>
      </c>
      <c r="D138" s="48">
        <f>D139</f>
        <v>5000000</v>
      </c>
      <c r="E138" s="48">
        <v>0</v>
      </c>
      <c r="F138" s="218">
        <f t="shared" si="0"/>
        <v>5000000</v>
      </c>
      <c r="H138" s="103"/>
      <c r="I138" s="103"/>
      <c r="J138" s="103"/>
    </row>
    <row r="139" spans="1:10" ht="15.75" customHeight="1">
      <c r="A139" s="216" t="s">
        <v>136</v>
      </c>
      <c r="B139" s="217">
        <v>200</v>
      </c>
      <c r="C139" s="47" t="s">
        <v>137</v>
      </c>
      <c r="D139" s="48">
        <v>5000000</v>
      </c>
      <c r="E139" s="48">
        <v>0</v>
      </c>
      <c r="F139" s="218">
        <f t="shared" si="0"/>
        <v>5000000</v>
      </c>
      <c r="H139" s="103"/>
      <c r="I139" s="103"/>
      <c r="J139" s="103"/>
    </row>
    <row r="140" spans="1:10" ht="69" customHeight="1">
      <c r="A140" s="216" t="s">
        <v>138</v>
      </c>
      <c r="B140" s="217">
        <v>200</v>
      </c>
      <c r="C140" s="47" t="s">
        <v>139</v>
      </c>
      <c r="D140" s="48">
        <v>5000000</v>
      </c>
      <c r="E140" s="48">
        <v>0</v>
      </c>
      <c r="F140" s="218">
        <f t="shared" si="0"/>
        <v>5000000</v>
      </c>
      <c r="H140" s="103"/>
      <c r="I140" s="103"/>
      <c r="J140" s="103"/>
    </row>
    <row r="141" spans="1:10" ht="18" customHeight="1">
      <c r="A141" s="216" t="s">
        <v>1129</v>
      </c>
      <c r="B141" s="217">
        <v>200</v>
      </c>
      <c r="C141" s="47" t="s">
        <v>1130</v>
      </c>
      <c r="D141" s="48">
        <v>5000000</v>
      </c>
      <c r="E141" s="48">
        <v>0</v>
      </c>
      <c r="F141" s="218">
        <f t="shared" si="0"/>
        <v>5000000</v>
      </c>
      <c r="H141" s="103"/>
      <c r="I141" s="103"/>
      <c r="J141" s="103"/>
    </row>
    <row r="142" spans="1:10" ht="15.75" customHeight="1">
      <c r="A142" s="216" t="s">
        <v>893</v>
      </c>
      <c r="B142" s="217">
        <v>200</v>
      </c>
      <c r="C142" s="47" t="s">
        <v>1131</v>
      </c>
      <c r="D142" s="48">
        <v>5000000</v>
      </c>
      <c r="E142" s="48">
        <v>0</v>
      </c>
      <c r="F142" s="218">
        <f t="shared" si="0"/>
        <v>5000000</v>
      </c>
      <c r="H142" s="103"/>
      <c r="I142" s="103"/>
      <c r="J142" s="103"/>
    </row>
    <row r="143" spans="1:10" ht="15.75" customHeight="1">
      <c r="A143" s="216" t="s">
        <v>907</v>
      </c>
      <c r="B143" s="217">
        <v>200</v>
      </c>
      <c r="C143" s="47" t="s">
        <v>1132</v>
      </c>
      <c r="D143" s="48">
        <v>5000000</v>
      </c>
      <c r="E143" s="48">
        <v>0</v>
      </c>
      <c r="F143" s="218">
        <f t="shared" si="0"/>
        <v>5000000</v>
      </c>
      <c r="H143" s="103"/>
      <c r="I143" s="103"/>
      <c r="J143" s="103"/>
    </row>
    <row r="144" spans="1:10" ht="15.75" customHeight="1">
      <c r="A144" s="216" t="s">
        <v>927</v>
      </c>
      <c r="B144" s="217">
        <v>200</v>
      </c>
      <c r="C144" s="47" t="s">
        <v>928</v>
      </c>
      <c r="D144" s="48">
        <v>4151100</v>
      </c>
      <c r="E144" s="48">
        <v>1370146.13</v>
      </c>
      <c r="F144" s="48">
        <f>F145+F179+F153+F185+F193</f>
        <v>2780953.87</v>
      </c>
      <c r="H144" s="103"/>
      <c r="I144" s="103"/>
      <c r="J144" s="103"/>
    </row>
    <row r="145" spans="1:10" ht="58.5" customHeight="1" hidden="1">
      <c r="A145" s="216" t="s">
        <v>183</v>
      </c>
      <c r="B145" s="217">
        <v>200</v>
      </c>
      <c r="C145" s="47" t="s">
        <v>1133</v>
      </c>
      <c r="D145" s="48">
        <v>0</v>
      </c>
      <c r="E145" s="48">
        <v>0</v>
      </c>
      <c r="F145" s="218">
        <f t="shared" si="0"/>
        <v>0</v>
      </c>
      <c r="H145" s="103"/>
      <c r="I145" s="103"/>
      <c r="J145" s="103"/>
    </row>
    <row r="146" spans="1:10" ht="72.75" customHeight="1" hidden="1">
      <c r="A146" s="216" t="s">
        <v>184</v>
      </c>
      <c r="B146" s="217">
        <v>200</v>
      </c>
      <c r="C146" s="47" t="s">
        <v>1134</v>
      </c>
      <c r="D146" s="48">
        <v>0</v>
      </c>
      <c r="E146" s="48">
        <v>0</v>
      </c>
      <c r="F146" s="218">
        <f t="shared" si="0"/>
        <v>0</v>
      </c>
      <c r="H146" s="103"/>
      <c r="I146" s="103"/>
      <c r="J146" s="103"/>
    </row>
    <row r="147" spans="1:10" ht="27" customHeight="1" hidden="1">
      <c r="A147" s="216" t="s">
        <v>958</v>
      </c>
      <c r="B147" s="217">
        <v>200</v>
      </c>
      <c r="C147" s="47" t="s">
        <v>1135</v>
      </c>
      <c r="D147" s="48">
        <v>0</v>
      </c>
      <c r="E147" s="48">
        <v>0</v>
      </c>
      <c r="F147" s="218">
        <f t="shared" si="0"/>
        <v>0</v>
      </c>
      <c r="H147" s="103"/>
      <c r="I147" s="103"/>
      <c r="J147" s="103"/>
    </row>
    <row r="148" spans="1:10" ht="15.75" customHeight="1" hidden="1">
      <c r="A148" s="216" t="s">
        <v>893</v>
      </c>
      <c r="B148" s="217">
        <v>200</v>
      </c>
      <c r="C148" s="47" t="s">
        <v>1136</v>
      </c>
      <c r="D148" s="48">
        <v>0</v>
      </c>
      <c r="E148" s="48">
        <v>0</v>
      </c>
      <c r="F148" s="218">
        <f t="shared" si="0"/>
        <v>0</v>
      </c>
      <c r="H148" s="103"/>
      <c r="I148" s="103"/>
      <c r="J148" s="103"/>
    </row>
    <row r="149" spans="1:10" ht="15.75" customHeight="1" hidden="1">
      <c r="A149" s="216" t="s">
        <v>901</v>
      </c>
      <c r="B149" s="217">
        <v>200</v>
      </c>
      <c r="C149" s="47" t="s">
        <v>1137</v>
      </c>
      <c r="D149" s="48">
        <v>0</v>
      </c>
      <c r="E149" s="48">
        <v>0</v>
      </c>
      <c r="F149" s="218">
        <f t="shared" si="0"/>
        <v>0</v>
      </c>
      <c r="H149" s="103"/>
      <c r="I149" s="103"/>
      <c r="J149" s="103"/>
    </row>
    <row r="150" spans="1:10" ht="15.75" customHeight="1" hidden="1">
      <c r="A150" s="216"/>
      <c r="B150" s="217">
        <v>200</v>
      </c>
      <c r="C150" s="47"/>
      <c r="D150" s="48"/>
      <c r="E150" s="48"/>
      <c r="F150" s="218">
        <f>SUM(D150)-E150</f>
        <v>0</v>
      </c>
      <c r="H150" s="103"/>
      <c r="I150" s="103"/>
      <c r="J150" s="103"/>
    </row>
    <row r="151" spans="1:10" ht="15.75" customHeight="1" hidden="1">
      <c r="A151" s="216" t="s">
        <v>903</v>
      </c>
      <c r="B151" s="217">
        <v>200</v>
      </c>
      <c r="C151" s="47" t="s">
        <v>182</v>
      </c>
      <c r="D151" s="48">
        <v>0</v>
      </c>
      <c r="E151" s="48">
        <v>0</v>
      </c>
      <c r="F151" s="218">
        <f>SUM(D151)-E151</f>
        <v>0</v>
      </c>
      <c r="H151" s="103"/>
      <c r="I151" s="103"/>
      <c r="J151" s="103"/>
    </row>
    <row r="152" spans="1:10" ht="27" customHeight="1" hidden="1">
      <c r="A152" s="216" t="s">
        <v>906</v>
      </c>
      <c r="B152" s="217">
        <v>200</v>
      </c>
      <c r="C152" s="47" t="s">
        <v>175</v>
      </c>
      <c r="D152" s="48">
        <v>0</v>
      </c>
      <c r="E152" s="48">
        <v>0</v>
      </c>
      <c r="F152" s="218">
        <f t="shared" si="0"/>
        <v>0</v>
      </c>
      <c r="H152" s="103"/>
      <c r="I152" s="103"/>
      <c r="J152" s="103"/>
    </row>
    <row r="153" spans="1:10" ht="43.5" customHeight="1">
      <c r="A153" s="216" t="s">
        <v>54</v>
      </c>
      <c r="B153" s="217">
        <v>200</v>
      </c>
      <c r="C153" s="47" t="s">
        <v>176</v>
      </c>
      <c r="D153" s="48">
        <v>2058900</v>
      </c>
      <c r="E153" s="48">
        <v>658607</v>
      </c>
      <c r="F153" s="218">
        <f t="shared" si="0"/>
        <v>1400293</v>
      </c>
      <c r="H153" s="103"/>
      <c r="I153" s="103"/>
      <c r="J153" s="103"/>
    </row>
    <row r="154" spans="1:10" ht="30.75" customHeight="1" hidden="1">
      <c r="A154" s="216"/>
      <c r="B154" s="217">
        <v>200</v>
      </c>
      <c r="C154" s="258"/>
      <c r="D154" s="259"/>
      <c r="E154" s="48">
        <v>0</v>
      </c>
      <c r="F154" s="250">
        <f t="shared" si="0"/>
        <v>0</v>
      </c>
      <c r="H154" s="103"/>
      <c r="I154" s="103"/>
      <c r="J154" s="103"/>
    </row>
    <row r="155" spans="1:10" ht="14.25" customHeight="1" hidden="1">
      <c r="A155" s="216"/>
      <c r="B155" s="217">
        <v>200</v>
      </c>
      <c r="C155" s="47"/>
      <c r="D155" s="48"/>
      <c r="E155" s="48">
        <v>0</v>
      </c>
      <c r="F155" s="218">
        <f t="shared" si="0"/>
        <v>0</v>
      </c>
      <c r="H155" s="103"/>
      <c r="I155" s="103"/>
      <c r="J155" s="103"/>
    </row>
    <row r="156" spans="1:10" ht="14.25" customHeight="1" hidden="1">
      <c r="A156" s="216"/>
      <c r="B156" s="217">
        <v>200</v>
      </c>
      <c r="C156" s="47"/>
      <c r="D156" s="48"/>
      <c r="E156" s="48">
        <v>0</v>
      </c>
      <c r="F156" s="218">
        <f t="shared" si="0"/>
        <v>0</v>
      </c>
      <c r="H156" s="103"/>
      <c r="I156" s="103"/>
      <c r="J156" s="103"/>
    </row>
    <row r="157" spans="1:10" ht="14.25" customHeight="1" hidden="1">
      <c r="A157" s="216"/>
      <c r="B157" s="217">
        <v>200</v>
      </c>
      <c r="C157" s="47"/>
      <c r="D157" s="48"/>
      <c r="E157" s="48">
        <v>0</v>
      </c>
      <c r="F157" s="218">
        <f t="shared" si="0"/>
        <v>0</v>
      </c>
      <c r="H157" s="103"/>
      <c r="I157" s="103"/>
      <c r="J157" s="103"/>
    </row>
    <row r="158" spans="1:10" ht="70.5" customHeight="1">
      <c r="A158" s="216" t="s">
        <v>55</v>
      </c>
      <c r="B158" s="217">
        <v>200</v>
      </c>
      <c r="C158" s="47" t="s">
        <v>177</v>
      </c>
      <c r="D158" s="48">
        <v>650000</v>
      </c>
      <c r="E158" s="48">
        <v>148500</v>
      </c>
      <c r="F158" s="218">
        <f t="shared" si="0"/>
        <v>501500</v>
      </c>
      <c r="H158" s="103"/>
      <c r="I158" s="103"/>
      <c r="J158" s="103"/>
    </row>
    <row r="159" spans="1:10" ht="14.25" customHeight="1">
      <c r="A159" s="216" t="s">
        <v>958</v>
      </c>
      <c r="B159" s="217">
        <v>200</v>
      </c>
      <c r="C159" s="47" t="s">
        <v>178</v>
      </c>
      <c r="D159" s="48">
        <v>650000</v>
      </c>
      <c r="E159" s="48">
        <v>148500</v>
      </c>
      <c r="F159" s="218">
        <f t="shared" si="0"/>
        <v>501500</v>
      </c>
      <c r="H159" s="103"/>
      <c r="I159" s="103"/>
      <c r="J159" s="103"/>
    </row>
    <row r="160" spans="1:10" ht="14.25" customHeight="1">
      <c r="A160" s="216" t="s">
        <v>893</v>
      </c>
      <c r="B160" s="217">
        <v>200</v>
      </c>
      <c r="C160" s="47" t="s">
        <v>179</v>
      </c>
      <c r="D160" s="48">
        <v>650000</v>
      </c>
      <c r="E160" s="48">
        <v>148500</v>
      </c>
      <c r="F160" s="218">
        <f t="shared" si="0"/>
        <v>501500</v>
      </c>
      <c r="H160" s="103"/>
      <c r="I160" s="103"/>
      <c r="J160" s="103"/>
    </row>
    <row r="161" spans="1:10" ht="14.25" customHeight="1">
      <c r="A161" s="216" t="s">
        <v>901</v>
      </c>
      <c r="B161" s="217">
        <v>200</v>
      </c>
      <c r="C161" s="47" t="s">
        <v>180</v>
      </c>
      <c r="D161" s="48">
        <v>650000</v>
      </c>
      <c r="E161" s="48">
        <v>148500</v>
      </c>
      <c r="F161" s="218">
        <f t="shared" si="0"/>
        <v>501500</v>
      </c>
      <c r="H161" s="103"/>
      <c r="I161" s="103"/>
      <c r="J161" s="103"/>
    </row>
    <row r="162" spans="1:10" ht="14.25" customHeight="1" hidden="1">
      <c r="A162" s="216"/>
      <c r="B162" s="217">
        <v>200</v>
      </c>
      <c r="C162" s="47"/>
      <c r="D162" s="48">
        <v>650000</v>
      </c>
      <c r="E162" s="48">
        <v>148500</v>
      </c>
      <c r="F162" s="218">
        <f t="shared" si="0"/>
        <v>501500</v>
      </c>
      <c r="H162" s="103"/>
      <c r="I162" s="103"/>
      <c r="J162" s="103"/>
    </row>
    <row r="163" spans="1:10" ht="14.25" customHeight="1" hidden="1">
      <c r="A163" s="216"/>
      <c r="B163" s="217">
        <v>200</v>
      </c>
      <c r="C163" s="47"/>
      <c r="D163" s="48">
        <v>650000</v>
      </c>
      <c r="E163" s="48">
        <v>148500</v>
      </c>
      <c r="F163" s="218">
        <f t="shared" si="0"/>
        <v>501500</v>
      </c>
      <c r="H163" s="103"/>
      <c r="I163" s="103"/>
      <c r="J163" s="103"/>
    </row>
    <row r="164" spans="1:10" ht="14.25" customHeight="1" hidden="1">
      <c r="A164" s="216"/>
      <c r="B164" s="217">
        <v>200</v>
      </c>
      <c r="C164" s="47"/>
      <c r="D164" s="48">
        <v>650000</v>
      </c>
      <c r="E164" s="48">
        <v>148500</v>
      </c>
      <c r="F164" s="218">
        <f t="shared" si="0"/>
        <v>501500</v>
      </c>
      <c r="H164" s="103"/>
      <c r="I164" s="103"/>
      <c r="J164" s="103"/>
    </row>
    <row r="165" spans="1:10" ht="21" customHeight="1">
      <c r="A165" s="216" t="s">
        <v>906</v>
      </c>
      <c r="B165" s="217">
        <v>200</v>
      </c>
      <c r="C165" s="47" t="s">
        <v>181</v>
      </c>
      <c r="D165" s="48">
        <v>650000</v>
      </c>
      <c r="E165" s="48">
        <v>148500</v>
      </c>
      <c r="F165" s="218">
        <f t="shared" si="0"/>
        <v>501500</v>
      </c>
      <c r="H165" s="103"/>
      <c r="I165" s="103"/>
      <c r="J165" s="103"/>
    </row>
    <row r="166" spans="1:10" ht="83.25" customHeight="1">
      <c r="A166" s="216" t="s">
        <v>72</v>
      </c>
      <c r="B166" s="217">
        <v>200</v>
      </c>
      <c r="C166" s="47" t="s">
        <v>56</v>
      </c>
      <c r="D166" s="48">
        <v>1263900</v>
      </c>
      <c r="E166" s="48">
        <v>490507</v>
      </c>
      <c r="F166" s="218">
        <f t="shared" si="0"/>
        <v>773393</v>
      </c>
      <c r="H166" s="103"/>
      <c r="I166" s="103"/>
      <c r="J166" s="103"/>
    </row>
    <row r="167" spans="1:10" ht="24.75" customHeight="1">
      <c r="A167" s="216" t="s">
        <v>958</v>
      </c>
      <c r="B167" s="217">
        <v>200</v>
      </c>
      <c r="C167" s="47" t="s">
        <v>57</v>
      </c>
      <c r="D167" s="48">
        <v>1263900</v>
      </c>
      <c r="E167" s="48">
        <v>490507</v>
      </c>
      <c r="F167" s="218">
        <f t="shared" si="0"/>
        <v>773393</v>
      </c>
      <c r="H167" s="103"/>
      <c r="I167" s="103"/>
      <c r="J167" s="103"/>
    </row>
    <row r="168" spans="1:10" ht="24.75" customHeight="1">
      <c r="A168" s="216" t="s">
        <v>893</v>
      </c>
      <c r="B168" s="217">
        <v>200</v>
      </c>
      <c r="C168" s="47" t="s">
        <v>58</v>
      </c>
      <c r="D168" s="48">
        <v>1263900</v>
      </c>
      <c r="E168" s="48">
        <v>490507</v>
      </c>
      <c r="F168" s="218">
        <f t="shared" si="0"/>
        <v>773393</v>
      </c>
      <c r="H168" s="103"/>
      <c r="I168" s="103"/>
      <c r="J168" s="103"/>
    </row>
    <row r="169" spans="1:10" ht="79.5" customHeight="1" hidden="1">
      <c r="A169" s="216"/>
      <c r="B169" s="217">
        <v>200</v>
      </c>
      <c r="C169" s="47"/>
      <c r="D169" s="48">
        <v>1263900</v>
      </c>
      <c r="E169" s="48">
        <v>490507</v>
      </c>
      <c r="F169" s="218">
        <f t="shared" si="0"/>
        <v>773393</v>
      </c>
      <c r="H169" s="103"/>
      <c r="I169" s="103"/>
      <c r="J169" s="103"/>
    </row>
    <row r="170" spans="1:10" ht="14.25" customHeight="1" hidden="1">
      <c r="A170" s="216"/>
      <c r="B170" s="217">
        <v>200</v>
      </c>
      <c r="C170" s="47"/>
      <c r="D170" s="48">
        <v>1263900</v>
      </c>
      <c r="E170" s="48">
        <v>490507</v>
      </c>
      <c r="F170" s="218">
        <f t="shared" si="0"/>
        <v>773393</v>
      </c>
      <c r="H170" s="103"/>
      <c r="I170" s="103"/>
      <c r="J170" s="103"/>
    </row>
    <row r="171" spans="1:10" ht="14.25" customHeight="1" hidden="1">
      <c r="A171" s="216"/>
      <c r="B171" s="217">
        <v>200</v>
      </c>
      <c r="C171" s="47"/>
      <c r="D171" s="48">
        <v>1263900</v>
      </c>
      <c r="E171" s="48">
        <v>490507</v>
      </c>
      <c r="F171" s="218">
        <f t="shared" si="0"/>
        <v>773393</v>
      </c>
      <c r="H171" s="103"/>
      <c r="I171" s="103"/>
      <c r="J171" s="103"/>
    </row>
    <row r="172" spans="1:10" ht="14.25" customHeight="1">
      <c r="A172" s="216" t="s">
        <v>901</v>
      </c>
      <c r="B172" s="217">
        <v>200</v>
      </c>
      <c r="C172" s="47" t="s">
        <v>59</v>
      </c>
      <c r="D172" s="48">
        <v>1263900</v>
      </c>
      <c r="E172" s="48">
        <v>490507</v>
      </c>
      <c r="F172" s="218">
        <f t="shared" si="0"/>
        <v>773393</v>
      </c>
      <c r="H172" s="103"/>
      <c r="I172" s="103"/>
      <c r="J172" s="103"/>
    </row>
    <row r="173" spans="1:10" ht="15" customHeight="1">
      <c r="A173" s="216" t="s">
        <v>906</v>
      </c>
      <c r="B173" s="217">
        <v>200</v>
      </c>
      <c r="C173" s="47" t="s">
        <v>60</v>
      </c>
      <c r="D173" s="48">
        <v>1263900</v>
      </c>
      <c r="E173" s="48">
        <v>490507</v>
      </c>
      <c r="F173" s="218">
        <f t="shared" si="0"/>
        <v>773393</v>
      </c>
      <c r="H173" s="103"/>
      <c r="I173" s="103"/>
      <c r="J173" s="103"/>
    </row>
    <row r="174" spans="1:10" ht="68.25" customHeight="1">
      <c r="A174" s="216" t="s">
        <v>73</v>
      </c>
      <c r="B174" s="217">
        <v>200</v>
      </c>
      <c r="C174" s="47" t="s">
        <v>61</v>
      </c>
      <c r="D174" s="48">
        <v>145000</v>
      </c>
      <c r="E174" s="48">
        <v>19600</v>
      </c>
      <c r="F174" s="218">
        <f t="shared" si="0"/>
        <v>125400</v>
      </c>
      <c r="H174" s="103"/>
      <c r="I174" s="103"/>
      <c r="J174" s="103"/>
    </row>
    <row r="175" spans="1:10" ht="27" customHeight="1">
      <c r="A175" s="216" t="s">
        <v>957</v>
      </c>
      <c r="B175" s="217">
        <v>200</v>
      </c>
      <c r="C175" s="47" t="s">
        <v>62</v>
      </c>
      <c r="D175" s="48">
        <v>145000</v>
      </c>
      <c r="E175" s="48">
        <v>17150</v>
      </c>
      <c r="F175" s="218">
        <f t="shared" si="0"/>
        <v>127850</v>
      </c>
      <c r="H175" s="103"/>
      <c r="I175" s="103"/>
      <c r="J175" s="103"/>
    </row>
    <row r="176" spans="1:10" ht="21.75" customHeight="1">
      <c r="A176" s="216" t="s">
        <v>893</v>
      </c>
      <c r="B176" s="217">
        <v>200</v>
      </c>
      <c r="C176" s="47" t="s">
        <v>63</v>
      </c>
      <c r="D176" s="48">
        <v>145000</v>
      </c>
      <c r="E176" s="48">
        <v>17150</v>
      </c>
      <c r="F176" s="218">
        <f t="shared" si="0"/>
        <v>127850</v>
      </c>
      <c r="H176" s="103"/>
      <c r="I176" s="103"/>
      <c r="J176" s="103"/>
    </row>
    <row r="177" spans="1:10" ht="15.75" customHeight="1">
      <c r="A177" s="216" t="s">
        <v>901</v>
      </c>
      <c r="B177" s="217">
        <v>200</v>
      </c>
      <c r="C177" s="47" t="s">
        <v>64</v>
      </c>
      <c r="D177" s="48">
        <v>145000</v>
      </c>
      <c r="E177" s="48">
        <v>17150</v>
      </c>
      <c r="F177" s="218">
        <f t="shared" si="0"/>
        <v>127850</v>
      </c>
      <c r="H177" s="103"/>
      <c r="I177" s="103"/>
      <c r="J177" s="103"/>
    </row>
    <row r="178" spans="1:10" ht="15.75" customHeight="1">
      <c r="A178" s="216" t="s">
        <v>906</v>
      </c>
      <c r="B178" s="217">
        <v>200</v>
      </c>
      <c r="C178" s="47" t="s">
        <v>65</v>
      </c>
      <c r="D178" s="48">
        <v>145000</v>
      </c>
      <c r="E178" s="48">
        <v>17150</v>
      </c>
      <c r="F178" s="218">
        <f t="shared" si="0"/>
        <v>127850</v>
      </c>
      <c r="H178" s="103"/>
      <c r="I178" s="103"/>
      <c r="J178" s="103"/>
    </row>
    <row r="179" spans="1:10" ht="34.5" customHeight="1">
      <c r="A179" s="216" t="s">
        <v>74</v>
      </c>
      <c r="B179" s="217">
        <v>200</v>
      </c>
      <c r="C179" s="47" t="s">
        <v>66</v>
      </c>
      <c r="D179" s="48">
        <v>800000</v>
      </c>
      <c r="E179" s="48">
        <v>573705.4</v>
      </c>
      <c r="F179" s="218">
        <f t="shared" si="0"/>
        <v>226294.59999999998</v>
      </c>
      <c r="H179" s="103"/>
      <c r="I179" s="103"/>
      <c r="J179" s="103"/>
    </row>
    <row r="180" spans="1:10" ht="85.5" customHeight="1">
      <c r="A180" s="216" t="s">
        <v>75</v>
      </c>
      <c r="B180" s="217">
        <v>200</v>
      </c>
      <c r="C180" s="47" t="s">
        <v>67</v>
      </c>
      <c r="D180" s="48">
        <v>800000</v>
      </c>
      <c r="E180" s="48">
        <v>573705.4</v>
      </c>
      <c r="F180" s="218">
        <f t="shared" si="0"/>
        <v>226294.59999999998</v>
      </c>
      <c r="H180" s="103"/>
      <c r="I180" s="103"/>
      <c r="J180" s="103"/>
    </row>
    <row r="181" spans="1:10" ht="30" customHeight="1">
      <c r="A181" s="216" t="s">
        <v>76</v>
      </c>
      <c r="B181" s="217">
        <v>200</v>
      </c>
      <c r="C181" s="47" t="s">
        <v>68</v>
      </c>
      <c r="D181" s="48">
        <v>800000</v>
      </c>
      <c r="E181" s="48">
        <v>573705.4</v>
      </c>
      <c r="F181" s="218">
        <f t="shared" si="0"/>
        <v>226294.59999999998</v>
      </c>
      <c r="H181" s="103"/>
      <c r="I181" s="103"/>
      <c r="J181" s="103"/>
    </row>
    <row r="182" spans="1:10" ht="15.75" customHeight="1">
      <c r="A182" s="216" t="s">
        <v>893</v>
      </c>
      <c r="B182" s="217">
        <v>200</v>
      </c>
      <c r="C182" s="47" t="s">
        <v>69</v>
      </c>
      <c r="D182" s="48">
        <v>800000</v>
      </c>
      <c r="E182" s="48">
        <v>573705.4</v>
      </c>
      <c r="F182" s="218">
        <f t="shared" si="0"/>
        <v>226294.59999999998</v>
      </c>
      <c r="H182" s="103"/>
      <c r="I182" s="103"/>
      <c r="J182" s="103"/>
    </row>
    <row r="183" spans="1:10" ht="20.25" customHeight="1">
      <c r="A183" s="216" t="s">
        <v>901</v>
      </c>
      <c r="B183" s="217">
        <v>200</v>
      </c>
      <c r="C183" s="47" t="s">
        <v>70</v>
      </c>
      <c r="D183" s="48">
        <v>800000</v>
      </c>
      <c r="E183" s="48">
        <v>573705.4</v>
      </c>
      <c r="F183" s="218">
        <f t="shared" si="0"/>
        <v>226294.59999999998</v>
      </c>
      <c r="H183" s="103"/>
      <c r="I183" s="103"/>
      <c r="J183" s="103"/>
    </row>
    <row r="184" spans="1:10" ht="19.5" customHeight="1">
      <c r="A184" s="216" t="s">
        <v>906</v>
      </c>
      <c r="B184" s="217">
        <v>200</v>
      </c>
      <c r="C184" s="47" t="s">
        <v>71</v>
      </c>
      <c r="D184" s="48">
        <v>800000</v>
      </c>
      <c r="E184" s="48">
        <v>573705.4</v>
      </c>
      <c r="F184" s="218">
        <f aca="true" t="shared" si="4" ref="F184:F202">SUM(D184)-E184</f>
        <v>226294.59999999998</v>
      </c>
      <c r="H184" s="103"/>
      <c r="I184" s="103"/>
      <c r="J184" s="103"/>
    </row>
    <row r="185" spans="1:10" ht="19.5" customHeight="1">
      <c r="A185" s="216" t="s">
        <v>1090</v>
      </c>
      <c r="B185" s="217">
        <v>200</v>
      </c>
      <c r="C185" s="47" t="s">
        <v>77</v>
      </c>
      <c r="D185" s="48">
        <v>125100</v>
      </c>
      <c r="E185" s="48">
        <v>0</v>
      </c>
      <c r="F185" s="218">
        <f t="shared" si="4"/>
        <v>125100</v>
      </c>
      <c r="H185" s="103"/>
      <c r="I185" s="103"/>
      <c r="J185" s="103"/>
    </row>
    <row r="186" spans="1:10" ht="48.75" customHeight="1">
      <c r="A186" s="216" t="s">
        <v>100</v>
      </c>
      <c r="B186" s="217">
        <v>200</v>
      </c>
      <c r="C186" s="47" t="s">
        <v>78</v>
      </c>
      <c r="D186" s="48">
        <v>125100</v>
      </c>
      <c r="E186" s="48">
        <v>0</v>
      </c>
      <c r="F186" s="218">
        <f t="shared" si="4"/>
        <v>125100</v>
      </c>
      <c r="H186" s="103"/>
      <c r="I186" s="103"/>
      <c r="J186" s="103"/>
    </row>
    <row r="187" spans="1:10" ht="25.5" customHeight="1">
      <c r="A187" s="216" t="s">
        <v>101</v>
      </c>
      <c r="B187" s="217">
        <v>200</v>
      </c>
      <c r="C187" s="47" t="s">
        <v>79</v>
      </c>
      <c r="D187" s="48">
        <v>122600</v>
      </c>
      <c r="E187" s="48">
        <v>0</v>
      </c>
      <c r="F187" s="218">
        <f t="shared" si="4"/>
        <v>122600</v>
      </c>
      <c r="H187" s="103"/>
      <c r="I187" s="103"/>
      <c r="J187" s="103"/>
    </row>
    <row r="188" spans="1:10" ht="19.5" customHeight="1">
      <c r="A188" s="216" t="s">
        <v>893</v>
      </c>
      <c r="B188" s="217">
        <v>200</v>
      </c>
      <c r="C188" s="47" t="s">
        <v>80</v>
      </c>
      <c r="D188" s="48">
        <v>122600</v>
      </c>
      <c r="E188" s="48">
        <v>0</v>
      </c>
      <c r="F188" s="218">
        <f t="shared" si="4"/>
        <v>122600</v>
      </c>
      <c r="H188" s="103"/>
      <c r="I188" s="103"/>
      <c r="J188" s="103"/>
    </row>
    <row r="189" spans="1:10" ht="19.5" customHeight="1">
      <c r="A189" s="216" t="s">
        <v>907</v>
      </c>
      <c r="B189" s="217">
        <v>200</v>
      </c>
      <c r="C189" s="47" t="s">
        <v>81</v>
      </c>
      <c r="D189" s="48">
        <v>122600</v>
      </c>
      <c r="E189" s="48">
        <v>0</v>
      </c>
      <c r="F189" s="218">
        <f t="shared" si="4"/>
        <v>122600</v>
      </c>
      <c r="H189" s="103"/>
      <c r="I189" s="103"/>
      <c r="J189" s="103"/>
    </row>
    <row r="190" spans="1:10" ht="19.5" customHeight="1">
      <c r="A190" s="216" t="s">
        <v>960</v>
      </c>
      <c r="B190" s="217">
        <v>200</v>
      </c>
      <c r="C190" s="47" t="s">
        <v>82</v>
      </c>
      <c r="D190" s="48">
        <v>2500</v>
      </c>
      <c r="E190" s="48">
        <v>0</v>
      </c>
      <c r="F190" s="218">
        <f t="shared" si="4"/>
        <v>2500</v>
      </c>
      <c r="H190" s="103"/>
      <c r="I190" s="103"/>
      <c r="J190" s="103"/>
    </row>
    <row r="191" spans="1:10" ht="19.5" customHeight="1">
      <c r="A191" s="216" t="s">
        <v>893</v>
      </c>
      <c r="B191" s="217">
        <v>200</v>
      </c>
      <c r="C191" s="47" t="s">
        <v>83</v>
      </c>
      <c r="D191" s="48">
        <v>2500</v>
      </c>
      <c r="E191" s="48">
        <v>0</v>
      </c>
      <c r="F191" s="218">
        <f t="shared" si="4"/>
        <v>2500</v>
      </c>
      <c r="H191" s="103"/>
      <c r="I191" s="103"/>
      <c r="J191" s="103"/>
    </row>
    <row r="192" spans="1:10" ht="19.5" customHeight="1">
      <c r="A192" s="216" t="s">
        <v>907</v>
      </c>
      <c r="B192" s="217">
        <v>200</v>
      </c>
      <c r="C192" s="47" t="s">
        <v>84</v>
      </c>
      <c r="D192" s="48">
        <v>2500</v>
      </c>
      <c r="E192" s="48">
        <v>0</v>
      </c>
      <c r="F192" s="218">
        <f t="shared" si="4"/>
        <v>2500</v>
      </c>
      <c r="H192" s="103"/>
      <c r="I192" s="103"/>
      <c r="J192" s="103"/>
    </row>
    <row r="193" spans="1:10" ht="19.5" customHeight="1">
      <c r="A193" s="216" t="s">
        <v>129</v>
      </c>
      <c r="B193" s="217">
        <v>200</v>
      </c>
      <c r="C193" s="47" t="s">
        <v>85</v>
      </c>
      <c r="D193" s="48">
        <v>1167100</v>
      </c>
      <c r="E193" s="48">
        <v>137833.73</v>
      </c>
      <c r="F193" s="218">
        <f t="shared" si="4"/>
        <v>1029266.27</v>
      </c>
      <c r="H193" s="103"/>
      <c r="I193" s="103"/>
      <c r="J193" s="103"/>
    </row>
    <row r="194" spans="1:10" ht="82.5" customHeight="1">
      <c r="A194" s="216" t="s">
        <v>102</v>
      </c>
      <c r="B194" s="217">
        <v>200</v>
      </c>
      <c r="C194" s="47" t="s">
        <v>86</v>
      </c>
      <c r="D194" s="48">
        <v>1000000</v>
      </c>
      <c r="E194" s="48">
        <v>59833.73</v>
      </c>
      <c r="F194" s="218">
        <f t="shared" si="4"/>
        <v>940166.27</v>
      </c>
      <c r="H194" s="103"/>
      <c r="I194" s="103"/>
      <c r="J194" s="103"/>
    </row>
    <row r="195" spans="1:10" ht="79.5" customHeight="1">
      <c r="A195" s="216" t="s">
        <v>771</v>
      </c>
      <c r="B195" s="217">
        <v>200</v>
      </c>
      <c r="C195" s="47" t="s">
        <v>87</v>
      </c>
      <c r="D195" s="48">
        <v>1000000</v>
      </c>
      <c r="E195" s="48">
        <v>59833.73</v>
      </c>
      <c r="F195" s="218">
        <f t="shared" si="4"/>
        <v>940166.27</v>
      </c>
      <c r="H195" s="103"/>
      <c r="I195" s="103"/>
      <c r="J195" s="103"/>
    </row>
    <row r="196" spans="1:10" ht="20.25" customHeight="1">
      <c r="A196" s="216" t="s">
        <v>893</v>
      </c>
      <c r="B196" s="217">
        <v>200</v>
      </c>
      <c r="C196" s="47" t="s">
        <v>88</v>
      </c>
      <c r="D196" s="48">
        <v>1000000</v>
      </c>
      <c r="E196" s="48">
        <v>59833.73</v>
      </c>
      <c r="F196" s="218">
        <f t="shared" si="4"/>
        <v>940166.27</v>
      </c>
      <c r="H196" s="103"/>
      <c r="I196" s="103"/>
      <c r="J196" s="103"/>
    </row>
    <row r="197" spans="1:10" ht="21" customHeight="1">
      <c r="A197" s="216" t="s">
        <v>907</v>
      </c>
      <c r="B197" s="217">
        <v>200</v>
      </c>
      <c r="C197" s="47" t="s">
        <v>89</v>
      </c>
      <c r="D197" s="48">
        <v>1000000</v>
      </c>
      <c r="E197" s="48">
        <v>59833.73</v>
      </c>
      <c r="F197" s="218">
        <f t="shared" si="4"/>
        <v>940166.27</v>
      </c>
      <c r="H197" s="103"/>
      <c r="I197" s="103"/>
      <c r="J197" s="103"/>
    </row>
    <row r="198" spans="1:10" ht="35.25" customHeight="1">
      <c r="A198" s="216" t="s">
        <v>140</v>
      </c>
      <c r="B198" s="217">
        <v>200</v>
      </c>
      <c r="C198" s="47" t="s">
        <v>90</v>
      </c>
      <c r="D198" s="48">
        <v>167100</v>
      </c>
      <c r="E198" s="48">
        <v>78000</v>
      </c>
      <c r="F198" s="218">
        <f t="shared" si="4"/>
        <v>89100</v>
      </c>
      <c r="H198" s="103"/>
      <c r="I198" s="103"/>
      <c r="J198" s="103"/>
    </row>
    <row r="199" spans="1:10" ht="29.25" customHeight="1">
      <c r="A199" s="216" t="s">
        <v>958</v>
      </c>
      <c r="B199" s="217">
        <v>200</v>
      </c>
      <c r="C199" s="47" t="s">
        <v>91</v>
      </c>
      <c r="D199" s="48">
        <v>100000</v>
      </c>
      <c r="E199" s="48">
        <v>13000</v>
      </c>
      <c r="F199" s="218">
        <f t="shared" si="4"/>
        <v>87000</v>
      </c>
      <c r="H199" s="103"/>
      <c r="I199" s="103"/>
      <c r="J199" s="103"/>
    </row>
    <row r="200" spans="1:10" ht="15.75" customHeight="1">
      <c r="A200" s="216" t="s">
        <v>893</v>
      </c>
      <c r="B200" s="217">
        <v>200</v>
      </c>
      <c r="C200" s="47" t="s">
        <v>92</v>
      </c>
      <c r="D200" s="48">
        <v>100000</v>
      </c>
      <c r="E200" s="48">
        <v>13000</v>
      </c>
      <c r="F200" s="218">
        <f t="shared" si="4"/>
        <v>87000</v>
      </c>
      <c r="H200" s="103"/>
      <c r="I200" s="103"/>
      <c r="J200" s="103"/>
    </row>
    <row r="201" spans="1:10" ht="15.75" customHeight="1">
      <c r="A201" s="216" t="s">
        <v>907</v>
      </c>
      <c r="B201" s="217">
        <v>200</v>
      </c>
      <c r="C201" s="47" t="s">
        <v>93</v>
      </c>
      <c r="D201" s="48">
        <v>100000</v>
      </c>
      <c r="E201" s="48">
        <v>13000</v>
      </c>
      <c r="F201" s="218">
        <f t="shared" si="4"/>
        <v>87000</v>
      </c>
      <c r="H201" s="103"/>
      <c r="I201" s="103"/>
      <c r="J201" s="103"/>
    </row>
    <row r="202" spans="1:10" ht="15.75" customHeight="1">
      <c r="A202" s="216" t="s">
        <v>141</v>
      </c>
      <c r="B202" s="217">
        <v>200</v>
      </c>
      <c r="C202" s="47" t="s">
        <v>94</v>
      </c>
      <c r="D202" s="48">
        <v>22100</v>
      </c>
      <c r="E202" s="48">
        <v>20000</v>
      </c>
      <c r="F202" s="218">
        <f t="shared" si="4"/>
        <v>2100</v>
      </c>
      <c r="H202" s="103"/>
      <c r="I202" s="103"/>
      <c r="J202" s="103"/>
    </row>
    <row r="203" spans="1:10" ht="15.75" customHeight="1">
      <c r="A203" s="216" t="s">
        <v>893</v>
      </c>
      <c r="B203" s="217">
        <v>200</v>
      </c>
      <c r="C203" s="47" t="s">
        <v>95</v>
      </c>
      <c r="D203" s="48">
        <v>22100</v>
      </c>
      <c r="E203" s="48">
        <v>20000</v>
      </c>
      <c r="F203" s="218">
        <f>SUM(D203)-E203</f>
        <v>2100</v>
      </c>
      <c r="H203" s="103"/>
      <c r="I203" s="103"/>
      <c r="J203" s="103"/>
    </row>
    <row r="204" spans="1:10" ht="15.75" customHeight="1">
      <c r="A204" s="216" t="s">
        <v>907</v>
      </c>
      <c r="B204" s="217">
        <v>200</v>
      </c>
      <c r="C204" s="47" t="s">
        <v>96</v>
      </c>
      <c r="D204" s="48">
        <v>22100</v>
      </c>
      <c r="E204" s="48">
        <v>20000</v>
      </c>
      <c r="F204" s="218">
        <f>SUM(D204)-E204</f>
        <v>2100</v>
      </c>
      <c r="H204" s="103"/>
      <c r="I204" s="103"/>
      <c r="J204" s="103"/>
    </row>
    <row r="205" spans="1:10" ht="15.75" customHeight="1">
      <c r="A205" s="216" t="s">
        <v>142</v>
      </c>
      <c r="B205" s="217">
        <v>200</v>
      </c>
      <c r="C205" s="47" t="s">
        <v>97</v>
      </c>
      <c r="D205" s="48">
        <v>45000</v>
      </c>
      <c r="E205" s="48">
        <v>45000</v>
      </c>
      <c r="F205" s="218">
        <f>SUM(D205)-E205</f>
        <v>0</v>
      </c>
      <c r="H205" s="103"/>
      <c r="I205" s="103"/>
      <c r="J205" s="103"/>
    </row>
    <row r="206" spans="1:10" ht="15.75" customHeight="1">
      <c r="A206" s="216" t="s">
        <v>893</v>
      </c>
      <c r="B206" s="217">
        <v>200</v>
      </c>
      <c r="C206" s="47" t="s">
        <v>98</v>
      </c>
      <c r="D206" s="48">
        <v>45000</v>
      </c>
      <c r="E206" s="48">
        <v>45000</v>
      </c>
      <c r="F206" s="218">
        <f>SUM(D206)-E206</f>
        <v>0</v>
      </c>
      <c r="H206" s="103"/>
      <c r="I206" s="103"/>
      <c r="J206" s="103"/>
    </row>
    <row r="207" spans="1:10" ht="15.75" customHeight="1">
      <c r="A207" s="216" t="s">
        <v>907</v>
      </c>
      <c r="B207" s="217">
        <v>200</v>
      </c>
      <c r="C207" s="47" t="s">
        <v>99</v>
      </c>
      <c r="D207" s="48">
        <v>45000</v>
      </c>
      <c r="E207" s="48">
        <v>45000</v>
      </c>
      <c r="F207" s="218">
        <f>SUM(D207)-E207</f>
        <v>0</v>
      </c>
      <c r="H207" s="103"/>
      <c r="I207" s="103"/>
      <c r="J207" s="103"/>
    </row>
    <row r="208" spans="1:10" ht="29.25" customHeight="1">
      <c r="A208" s="219" t="s">
        <v>911</v>
      </c>
      <c r="B208" s="220">
        <v>200</v>
      </c>
      <c r="C208" s="46" t="s">
        <v>912</v>
      </c>
      <c r="D208" s="45">
        <f>D209+D241</f>
        <v>5276300</v>
      </c>
      <c r="E208" s="45">
        <f>E209+E241</f>
        <v>2890134.2</v>
      </c>
      <c r="F208" s="221">
        <f t="shared" si="0"/>
        <v>2386165.8</v>
      </c>
      <c r="H208" s="103"/>
      <c r="I208" s="103"/>
      <c r="J208" s="103"/>
    </row>
    <row r="209" spans="1:10" ht="36" customHeight="1">
      <c r="A209" s="216" t="s">
        <v>150</v>
      </c>
      <c r="B209" s="217">
        <v>200</v>
      </c>
      <c r="C209" s="46" t="s">
        <v>913</v>
      </c>
      <c r="D209" s="45">
        <v>4156300</v>
      </c>
      <c r="E209" s="45">
        <v>2303967.2</v>
      </c>
      <c r="F209" s="218">
        <f t="shared" si="0"/>
        <v>1852332.7999999998</v>
      </c>
      <c r="H209" s="103"/>
      <c r="I209" s="103"/>
      <c r="J209" s="103"/>
    </row>
    <row r="210" spans="1:10" ht="57.75" customHeight="1">
      <c r="A210" s="216" t="s">
        <v>789</v>
      </c>
      <c r="B210" s="217">
        <v>200</v>
      </c>
      <c r="C210" s="47" t="s">
        <v>143</v>
      </c>
      <c r="D210" s="48">
        <v>253500</v>
      </c>
      <c r="E210" s="48">
        <v>50106.2</v>
      </c>
      <c r="F210" s="218">
        <f t="shared" si="0"/>
        <v>203393.8</v>
      </c>
      <c r="H210" s="103"/>
      <c r="I210" s="103"/>
      <c r="J210" s="103"/>
    </row>
    <row r="211" spans="1:10" ht="55.5" customHeight="1">
      <c r="A211" s="216" t="s">
        <v>790</v>
      </c>
      <c r="B211" s="217">
        <v>200</v>
      </c>
      <c r="C211" s="47" t="s">
        <v>144</v>
      </c>
      <c r="D211" s="48">
        <v>253500</v>
      </c>
      <c r="E211" s="48">
        <v>50106.2</v>
      </c>
      <c r="F211" s="218">
        <f t="shared" si="0"/>
        <v>203393.8</v>
      </c>
      <c r="H211" s="103"/>
      <c r="I211" s="103"/>
      <c r="J211" s="103"/>
    </row>
    <row r="212" spans="1:10" ht="22.5">
      <c r="A212" s="216" t="s">
        <v>958</v>
      </c>
      <c r="B212" s="217">
        <v>200</v>
      </c>
      <c r="C212" s="47" t="s">
        <v>145</v>
      </c>
      <c r="D212" s="48">
        <v>253500</v>
      </c>
      <c r="E212" s="48">
        <v>50106.2</v>
      </c>
      <c r="F212" s="218">
        <f t="shared" si="0"/>
        <v>203393.8</v>
      </c>
      <c r="H212" s="103"/>
      <c r="I212" s="103"/>
      <c r="J212" s="103"/>
    </row>
    <row r="213" spans="1:10" ht="12.75">
      <c r="A213" s="216" t="s">
        <v>923</v>
      </c>
      <c r="B213" s="217">
        <v>200</v>
      </c>
      <c r="C213" s="47" t="s">
        <v>146</v>
      </c>
      <c r="D213" s="48">
        <v>253500</v>
      </c>
      <c r="E213" s="48">
        <v>50106.2</v>
      </c>
      <c r="F213" s="218">
        <f t="shared" si="0"/>
        <v>203393.8</v>
      </c>
      <c r="H213" s="103"/>
      <c r="I213" s="103"/>
      <c r="J213" s="103"/>
    </row>
    <row r="214" spans="1:10" ht="12.75">
      <c r="A214" s="216" t="s">
        <v>909</v>
      </c>
      <c r="B214" s="217">
        <v>200</v>
      </c>
      <c r="C214" s="47" t="s">
        <v>147</v>
      </c>
      <c r="D214" s="48">
        <v>75000</v>
      </c>
      <c r="E214" s="48">
        <v>50106.2</v>
      </c>
      <c r="F214" s="218">
        <f t="shared" si="0"/>
        <v>24893.800000000003</v>
      </c>
      <c r="H214" s="103"/>
      <c r="I214" s="103"/>
      <c r="J214" s="103"/>
    </row>
    <row r="215" spans="1:10" ht="12.75">
      <c r="A215" s="216" t="s">
        <v>910</v>
      </c>
      <c r="B215" s="217">
        <v>200</v>
      </c>
      <c r="C215" s="47" t="s">
        <v>148</v>
      </c>
      <c r="D215" s="48">
        <v>178500</v>
      </c>
      <c r="E215" s="48">
        <v>0</v>
      </c>
      <c r="F215" s="218">
        <f t="shared" si="0"/>
        <v>178500</v>
      </c>
      <c r="H215" s="103"/>
      <c r="I215" s="103"/>
      <c r="J215" s="103"/>
    </row>
    <row r="216" spans="1:10" ht="63" customHeight="1">
      <c r="A216" s="216" t="s">
        <v>791</v>
      </c>
      <c r="B216" s="217">
        <v>200</v>
      </c>
      <c r="C216" s="47" t="s">
        <v>149</v>
      </c>
      <c r="D216" s="48">
        <v>3752800</v>
      </c>
      <c r="E216" s="48">
        <v>2253861</v>
      </c>
      <c r="F216" s="218">
        <f t="shared" si="0"/>
        <v>1498939</v>
      </c>
      <c r="H216" s="103"/>
      <c r="I216" s="103"/>
      <c r="J216" s="103"/>
    </row>
    <row r="217" spans="1:10" ht="78" customHeight="1">
      <c r="A217" s="216" t="s">
        <v>800</v>
      </c>
      <c r="B217" s="217">
        <v>200</v>
      </c>
      <c r="C217" s="47" t="s">
        <v>792</v>
      </c>
      <c r="D217" s="48">
        <v>896500</v>
      </c>
      <c r="E217" s="48">
        <v>111636</v>
      </c>
      <c r="F217" s="218">
        <f t="shared" si="0"/>
        <v>784864</v>
      </c>
      <c r="H217" s="103"/>
      <c r="I217" s="103"/>
      <c r="J217" s="103"/>
    </row>
    <row r="218" spans="1:10" ht="22.5">
      <c r="A218" s="216" t="s">
        <v>958</v>
      </c>
      <c r="B218" s="217">
        <v>200</v>
      </c>
      <c r="C218" s="47" t="s">
        <v>793</v>
      </c>
      <c r="D218" s="48">
        <v>896500</v>
      </c>
      <c r="E218" s="48">
        <v>111636</v>
      </c>
      <c r="F218" s="218">
        <f t="shared" si="0"/>
        <v>784864</v>
      </c>
      <c r="H218" s="103"/>
      <c r="I218" s="103"/>
      <c r="J218" s="103"/>
    </row>
    <row r="219" spans="1:10" ht="15" customHeight="1">
      <c r="A219" s="216" t="s">
        <v>893</v>
      </c>
      <c r="B219" s="217">
        <v>200</v>
      </c>
      <c r="C219" s="47" t="s">
        <v>794</v>
      </c>
      <c r="D219" s="48">
        <v>793700</v>
      </c>
      <c r="E219" s="48">
        <v>111636</v>
      </c>
      <c r="F219" s="218">
        <f t="shared" si="0"/>
        <v>682064</v>
      </c>
      <c r="H219" s="103"/>
      <c r="I219" s="103"/>
      <c r="J219" s="103"/>
    </row>
    <row r="220" spans="1:10" ht="12.75">
      <c r="A220" s="216" t="s">
        <v>901</v>
      </c>
      <c r="B220" s="217">
        <v>200</v>
      </c>
      <c r="C220" s="47" t="s">
        <v>795</v>
      </c>
      <c r="D220" s="48">
        <v>793700</v>
      </c>
      <c r="E220" s="48">
        <v>111636</v>
      </c>
      <c r="F220" s="218">
        <f t="shared" si="0"/>
        <v>682064</v>
      </c>
      <c r="H220" s="103"/>
      <c r="I220" s="103"/>
      <c r="J220" s="103"/>
    </row>
    <row r="221" spans="1:10" ht="12.75">
      <c r="A221" s="216" t="s">
        <v>906</v>
      </c>
      <c r="B221" s="217">
        <v>200</v>
      </c>
      <c r="C221" s="47" t="s">
        <v>796</v>
      </c>
      <c r="D221" s="48">
        <v>793700</v>
      </c>
      <c r="E221" s="48">
        <v>111636</v>
      </c>
      <c r="F221" s="218">
        <f t="shared" si="0"/>
        <v>682064</v>
      </c>
      <c r="H221" s="103"/>
      <c r="I221" s="103"/>
      <c r="J221" s="103"/>
    </row>
    <row r="222" spans="1:10" ht="12.75">
      <c r="A222" s="216" t="s">
        <v>908</v>
      </c>
      <c r="B222" s="217">
        <v>200</v>
      </c>
      <c r="C222" s="47" t="s">
        <v>797</v>
      </c>
      <c r="D222" s="48">
        <v>102800</v>
      </c>
      <c r="E222" s="48">
        <v>0</v>
      </c>
      <c r="F222" s="218">
        <f t="shared" si="0"/>
        <v>102800</v>
      </c>
      <c r="H222" s="103"/>
      <c r="I222" s="103"/>
      <c r="J222" s="103"/>
    </row>
    <row r="223" spans="1:10" ht="14.25" customHeight="1">
      <c r="A223" s="216" t="s">
        <v>909</v>
      </c>
      <c r="B223" s="217">
        <v>200</v>
      </c>
      <c r="C223" s="47" t="s">
        <v>798</v>
      </c>
      <c r="D223" s="48">
        <v>50000</v>
      </c>
      <c r="E223" s="48">
        <v>0</v>
      </c>
      <c r="F223" s="218">
        <f t="shared" si="0"/>
        <v>50000</v>
      </c>
      <c r="H223" s="103"/>
      <c r="I223" s="103"/>
      <c r="J223" s="103"/>
    </row>
    <row r="224" spans="1:10" ht="12.75">
      <c r="A224" s="216" t="s">
        <v>910</v>
      </c>
      <c r="B224" s="217">
        <v>200</v>
      </c>
      <c r="C224" s="47" t="s">
        <v>799</v>
      </c>
      <c r="D224" s="48">
        <v>52800</v>
      </c>
      <c r="E224" s="48">
        <v>0</v>
      </c>
      <c r="F224" s="218">
        <f t="shared" si="0"/>
        <v>52800</v>
      </c>
      <c r="H224" s="103"/>
      <c r="I224" s="103"/>
      <c r="J224" s="103"/>
    </row>
    <row r="225" spans="1:10" ht="93.75" customHeight="1">
      <c r="A225" s="216" t="s">
        <v>807</v>
      </c>
      <c r="B225" s="217">
        <v>200</v>
      </c>
      <c r="C225" s="47" t="s">
        <v>801</v>
      </c>
      <c r="D225" s="48">
        <v>2856300</v>
      </c>
      <c r="E225" s="48">
        <v>2142225</v>
      </c>
      <c r="F225" s="218">
        <f t="shared" si="0"/>
        <v>714075</v>
      </c>
      <c r="H225" s="103"/>
      <c r="I225" s="103"/>
      <c r="J225" s="103"/>
    </row>
    <row r="226" spans="1:10" ht="12.75">
      <c r="A226" s="216" t="s">
        <v>877</v>
      </c>
      <c r="B226" s="217">
        <v>200</v>
      </c>
      <c r="C226" s="47" t="s">
        <v>802</v>
      </c>
      <c r="D226" s="48">
        <v>2856300</v>
      </c>
      <c r="E226" s="48">
        <v>2142225</v>
      </c>
      <c r="F226" s="218">
        <f t="shared" si="0"/>
        <v>714075</v>
      </c>
      <c r="H226" s="103"/>
      <c r="I226" s="103"/>
      <c r="J226" s="103"/>
    </row>
    <row r="227" spans="1:10" ht="12.75">
      <c r="A227" s="216" t="s">
        <v>893</v>
      </c>
      <c r="B227" s="217">
        <v>200</v>
      </c>
      <c r="C227" s="47" t="s">
        <v>803</v>
      </c>
      <c r="D227" s="48">
        <v>2856300</v>
      </c>
      <c r="E227" s="48">
        <v>2142225</v>
      </c>
      <c r="F227" s="218">
        <f>SUM(D227)-E227</f>
        <v>714075</v>
      </c>
      <c r="H227" s="103"/>
      <c r="I227" s="103"/>
      <c r="J227" s="103"/>
    </row>
    <row r="228" spans="1:10" ht="12.75">
      <c r="A228" s="216" t="s">
        <v>24</v>
      </c>
      <c r="B228" s="217">
        <v>200</v>
      </c>
      <c r="C228" s="47" t="s">
        <v>804</v>
      </c>
      <c r="D228" s="48">
        <v>2856300</v>
      </c>
      <c r="E228" s="48">
        <v>2142225</v>
      </c>
      <c r="F228" s="218">
        <f>SUM(D228)-E228</f>
        <v>714075</v>
      </c>
      <c r="H228" s="103"/>
      <c r="I228" s="103"/>
      <c r="J228" s="103"/>
    </row>
    <row r="229" spans="1:10" ht="22.5">
      <c r="A229" s="216" t="s">
        <v>25</v>
      </c>
      <c r="B229" s="217">
        <v>200</v>
      </c>
      <c r="C229" s="47" t="s">
        <v>805</v>
      </c>
      <c r="D229" s="48">
        <v>2856300</v>
      </c>
      <c r="E229" s="48">
        <v>2142225</v>
      </c>
      <c r="F229" s="218">
        <f t="shared" si="0"/>
        <v>714075</v>
      </c>
      <c r="H229" s="103"/>
      <c r="I229" s="103"/>
      <c r="J229" s="103"/>
    </row>
    <row r="230" spans="1:10" ht="83.25" customHeight="1">
      <c r="A230" s="216" t="s">
        <v>808</v>
      </c>
      <c r="B230" s="217">
        <v>200</v>
      </c>
      <c r="C230" s="47" t="s">
        <v>806</v>
      </c>
      <c r="D230" s="48">
        <v>150000</v>
      </c>
      <c r="E230" s="48">
        <v>0</v>
      </c>
      <c r="F230" s="218">
        <f t="shared" si="0"/>
        <v>150000</v>
      </c>
      <c r="H230" s="103"/>
      <c r="I230" s="103"/>
      <c r="J230" s="103"/>
    </row>
    <row r="231" spans="1:10" ht="82.5" customHeight="1">
      <c r="A231" s="216" t="s">
        <v>821</v>
      </c>
      <c r="B231" s="217">
        <v>200</v>
      </c>
      <c r="C231" s="47" t="s">
        <v>809</v>
      </c>
      <c r="D231" s="48">
        <v>150000</v>
      </c>
      <c r="E231" s="48">
        <v>0</v>
      </c>
      <c r="F231" s="218">
        <f t="shared" si="0"/>
        <v>150000</v>
      </c>
      <c r="H231" s="103"/>
      <c r="I231" s="103"/>
      <c r="J231" s="103"/>
    </row>
    <row r="232" spans="1:10" ht="22.5">
      <c r="A232" s="216" t="s">
        <v>958</v>
      </c>
      <c r="B232" s="217">
        <v>200</v>
      </c>
      <c r="C232" s="47" t="s">
        <v>810</v>
      </c>
      <c r="D232" s="48">
        <v>150000</v>
      </c>
      <c r="E232" s="48">
        <v>0</v>
      </c>
      <c r="F232" s="218">
        <f t="shared" si="0"/>
        <v>150000</v>
      </c>
      <c r="H232" s="103"/>
      <c r="I232" s="103"/>
      <c r="J232" s="103"/>
    </row>
    <row r="233" spans="1:10" ht="12.75">
      <c r="A233" s="216" t="s">
        <v>893</v>
      </c>
      <c r="B233" s="217">
        <v>200</v>
      </c>
      <c r="C233" s="47" t="s">
        <v>811</v>
      </c>
      <c r="D233" s="48">
        <v>124000</v>
      </c>
      <c r="E233" s="48">
        <v>0</v>
      </c>
      <c r="F233" s="218">
        <f t="shared" si="0"/>
        <v>124000</v>
      </c>
      <c r="H233" s="103"/>
      <c r="I233" s="103"/>
      <c r="J233" s="103"/>
    </row>
    <row r="234" spans="1:10" ht="12.75" hidden="1">
      <c r="A234" s="216"/>
      <c r="B234" s="217">
        <v>200</v>
      </c>
      <c r="C234" s="258"/>
      <c r="D234" s="48">
        <v>124000</v>
      </c>
      <c r="E234" s="48">
        <v>0</v>
      </c>
      <c r="F234" s="250">
        <f t="shared" si="0"/>
        <v>124000</v>
      </c>
      <c r="H234" s="103"/>
      <c r="I234" s="103"/>
      <c r="J234" s="103"/>
    </row>
    <row r="235" spans="1:10" ht="12.75" hidden="1">
      <c r="A235" s="216"/>
      <c r="B235" s="217">
        <v>200</v>
      </c>
      <c r="C235" s="258"/>
      <c r="D235" s="48">
        <v>124000</v>
      </c>
      <c r="E235" s="48">
        <v>0</v>
      </c>
      <c r="F235" s="250">
        <f t="shared" si="0"/>
        <v>124000</v>
      </c>
      <c r="H235" s="103"/>
      <c r="I235" s="103"/>
      <c r="J235" s="103"/>
    </row>
    <row r="236" spans="1:10" ht="12.75">
      <c r="A236" s="216" t="s">
        <v>901</v>
      </c>
      <c r="B236" s="217">
        <v>200</v>
      </c>
      <c r="C236" s="47" t="s">
        <v>812</v>
      </c>
      <c r="D236" s="48">
        <v>124000</v>
      </c>
      <c r="E236" s="48">
        <v>0</v>
      </c>
      <c r="F236" s="218">
        <f t="shared" si="0"/>
        <v>124000</v>
      </c>
      <c r="H236" s="103"/>
      <c r="I236" s="103"/>
      <c r="J236" s="103"/>
    </row>
    <row r="237" spans="1:10" ht="12.75">
      <c r="A237" s="216" t="s">
        <v>905</v>
      </c>
      <c r="B237" s="217">
        <v>200</v>
      </c>
      <c r="C237" s="47" t="s">
        <v>814</v>
      </c>
      <c r="D237" s="48">
        <v>124000</v>
      </c>
      <c r="E237" s="48">
        <v>0</v>
      </c>
      <c r="F237" s="218">
        <f t="shared" si="0"/>
        <v>124000</v>
      </c>
      <c r="H237" s="103"/>
      <c r="I237" s="103"/>
      <c r="J237" s="103"/>
    </row>
    <row r="238" spans="1:10" ht="12.75">
      <c r="A238" s="216" t="s">
        <v>908</v>
      </c>
      <c r="B238" s="217">
        <v>200</v>
      </c>
      <c r="C238" s="47" t="s">
        <v>522</v>
      </c>
      <c r="D238" s="48">
        <v>26000</v>
      </c>
      <c r="E238" s="48">
        <v>0</v>
      </c>
      <c r="F238" s="218">
        <f>SUM(D238)-E238</f>
        <v>26000</v>
      </c>
      <c r="H238" s="103"/>
      <c r="I238" s="103"/>
      <c r="J238" s="103"/>
    </row>
    <row r="239" spans="1:10" ht="12.75">
      <c r="A239" s="216" t="s">
        <v>909</v>
      </c>
      <c r="B239" s="217">
        <v>200</v>
      </c>
      <c r="C239" s="47" t="s">
        <v>523</v>
      </c>
      <c r="D239" s="48">
        <v>25000</v>
      </c>
      <c r="E239" s="48">
        <v>0</v>
      </c>
      <c r="F239" s="218">
        <f>SUM(D239)-E239</f>
        <v>25000</v>
      </c>
      <c r="H239" s="103"/>
      <c r="I239" s="103"/>
      <c r="J239" s="103"/>
    </row>
    <row r="240" spans="1:10" ht="12.75">
      <c r="A240" s="216" t="s">
        <v>910</v>
      </c>
      <c r="B240" s="217">
        <v>200</v>
      </c>
      <c r="C240" s="47" t="s">
        <v>524</v>
      </c>
      <c r="D240" s="48">
        <v>1000</v>
      </c>
      <c r="E240" s="48">
        <v>0</v>
      </c>
      <c r="F240" s="218">
        <f>SUM(D240)-E240</f>
        <v>1000</v>
      </c>
      <c r="H240" s="103"/>
      <c r="I240" s="103"/>
      <c r="J240" s="103"/>
    </row>
    <row r="241" spans="1:10" ht="12.75">
      <c r="A241" s="216" t="s">
        <v>931</v>
      </c>
      <c r="B241" s="217">
        <v>200</v>
      </c>
      <c r="C241" s="47" t="s">
        <v>815</v>
      </c>
      <c r="D241" s="48">
        <v>1120000</v>
      </c>
      <c r="E241" s="48">
        <v>586167</v>
      </c>
      <c r="F241" s="218">
        <f aca="true" t="shared" si="5" ref="F241:F252">SUM(D241)-E241</f>
        <v>533833</v>
      </c>
      <c r="H241" s="103"/>
      <c r="I241" s="103"/>
      <c r="J241" s="103"/>
    </row>
    <row r="242" spans="1:10" ht="12.75">
      <c r="A242" s="216" t="s">
        <v>822</v>
      </c>
      <c r="B242" s="217">
        <v>200</v>
      </c>
      <c r="C242" s="47" t="s">
        <v>816</v>
      </c>
      <c r="D242" s="48">
        <v>1120000</v>
      </c>
      <c r="E242" s="48">
        <v>586167</v>
      </c>
      <c r="F242" s="218">
        <f t="shared" si="5"/>
        <v>533833</v>
      </c>
      <c r="H242" s="103"/>
      <c r="I242" s="103"/>
      <c r="J242" s="103"/>
    </row>
    <row r="243" spans="1:10" ht="60.75" customHeight="1">
      <c r="A243" s="216" t="s">
        <v>823</v>
      </c>
      <c r="B243" s="217">
        <v>200</v>
      </c>
      <c r="C243" s="47" t="s">
        <v>817</v>
      </c>
      <c r="D243" s="48">
        <v>720000</v>
      </c>
      <c r="E243" s="48">
        <v>424217</v>
      </c>
      <c r="F243" s="218">
        <f t="shared" si="5"/>
        <v>295783</v>
      </c>
      <c r="H243" s="103"/>
      <c r="I243" s="103"/>
      <c r="J243" s="103"/>
    </row>
    <row r="244" spans="1:10" ht="22.5">
      <c r="A244" s="216" t="s">
        <v>958</v>
      </c>
      <c r="B244" s="217">
        <v>200</v>
      </c>
      <c r="C244" s="47" t="s">
        <v>818</v>
      </c>
      <c r="D244" s="48">
        <v>720000</v>
      </c>
      <c r="E244" s="48">
        <v>424217</v>
      </c>
      <c r="F244" s="218">
        <f t="shared" si="5"/>
        <v>295783</v>
      </c>
      <c r="H244" s="103"/>
      <c r="I244" s="103"/>
      <c r="J244" s="103"/>
    </row>
    <row r="245" spans="1:10" ht="12.75">
      <c r="A245" s="216" t="s">
        <v>893</v>
      </c>
      <c r="B245" s="217">
        <v>200</v>
      </c>
      <c r="C245" s="47" t="s">
        <v>819</v>
      </c>
      <c r="D245" s="48">
        <v>720000</v>
      </c>
      <c r="E245" s="48">
        <v>424217</v>
      </c>
      <c r="F245" s="218">
        <f t="shared" si="5"/>
        <v>295783</v>
      </c>
      <c r="H245" s="103"/>
      <c r="I245" s="103"/>
      <c r="J245" s="103"/>
    </row>
    <row r="246" spans="1:10" ht="12.75">
      <c r="A246" s="216" t="s">
        <v>901</v>
      </c>
      <c r="B246" s="217">
        <v>200</v>
      </c>
      <c r="C246" s="47" t="s">
        <v>820</v>
      </c>
      <c r="D246" s="48">
        <v>720000</v>
      </c>
      <c r="E246" s="48">
        <v>424217</v>
      </c>
      <c r="F246" s="218">
        <f t="shared" si="5"/>
        <v>295783</v>
      </c>
      <c r="H246" s="103"/>
      <c r="I246" s="103"/>
      <c r="J246" s="103"/>
    </row>
    <row r="247" spans="1:10" ht="12.75">
      <c r="A247" s="216" t="s">
        <v>906</v>
      </c>
      <c r="B247" s="217">
        <v>200</v>
      </c>
      <c r="C247" s="47" t="s">
        <v>813</v>
      </c>
      <c r="D247" s="48">
        <v>720000</v>
      </c>
      <c r="E247" s="48">
        <v>424217</v>
      </c>
      <c r="F247" s="218">
        <f t="shared" si="5"/>
        <v>295783</v>
      </c>
      <c r="H247" s="103"/>
      <c r="I247" s="103"/>
      <c r="J247" s="103"/>
    </row>
    <row r="248" spans="1:10" ht="67.5">
      <c r="A248" s="216" t="s">
        <v>530</v>
      </c>
      <c r="B248" s="217">
        <v>200</v>
      </c>
      <c r="C248" s="47" t="s">
        <v>525</v>
      </c>
      <c r="D248" s="48">
        <v>400000</v>
      </c>
      <c r="E248" s="48">
        <v>161950</v>
      </c>
      <c r="F248" s="218">
        <f t="shared" si="5"/>
        <v>238050</v>
      </c>
      <c r="H248" s="103"/>
      <c r="I248" s="103"/>
      <c r="J248" s="103"/>
    </row>
    <row r="249" spans="1:10" ht="22.5">
      <c r="A249" s="216" t="s">
        <v>958</v>
      </c>
      <c r="B249" s="217">
        <v>200</v>
      </c>
      <c r="C249" s="47" t="s">
        <v>526</v>
      </c>
      <c r="D249" s="48">
        <v>400000</v>
      </c>
      <c r="E249" s="48">
        <v>161950</v>
      </c>
      <c r="F249" s="218">
        <f t="shared" si="5"/>
        <v>238050</v>
      </c>
      <c r="H249" s="103"/>
      <c r="I249" s="103"/>
      <c r="J249" s="103"/>
    </row>
    <row r="250" spans="1:10" ht="12.75">
      <c r="A250" s="216" t="s">
        <v>908</v>
      </c>
      <c r="B250" s="217">
        <v>200</v>
      </c>
      <c r="C250" s="47" t="s">
        <v>527</v>
      </c>
      <c r="D250" s="48">
        <v>400000</v>
      </c>
      <c r="E250" s="48">
        <v>161950</v>
      </c>
      <c r="F250" s="218">
        <f t="shared" si="5"/>
        <v>238050</v>
      </c>
      <c r="H250" s="103"/>
      <c r="I250" s="103"/>
      <c r="J250" s="103"/>
    </row>
    <row r="251" spans="1:10" ht="12.75">
      <c r="A251" s="216" t="s">
        <v>909</v>
      </c>
      <c r="B251" s="217">
        <v>200</v>
      </c>
      <c r="C251" s="47" t="s">
        <v>528</v>
      </c>
      <c r="D251" s="48">
        <v>300000</v>
      </c>
      <c r="E251" s="48">
        <v>152000</v>
      </c>
      <c r="F251" s="218">
        <f t="shared" si="5"/>
        <v>148000</v>
      </c>
      <c r="H251" s="103"/>
      <c r="I251" s="103"/>
      <c r="J251" s="103"/>
    </row>
    <row r="252" spans="1:10" ht="12.75">
      <c r="A252" s="216" t="s">
        <v>910</v>
      </c>
      <c r="B252" s="217">
        <v>200</v>
      </c>
      <c r="C252" s="47" t="s">
        <v>529</v>
      </c>
      <c r="D252" s="48">
        <v>100000</v>
      </c>
      <c r="E252" s="48">
        <v>9950</v>
      </c>
      <c r="F252" s="218">
        <f t="shared" si="5"/>
        <v>90050</v>
      </c>
      <c r="H252" s="103"/>
      <c r="I252" s="103"/>
      <c r="J252" s="103"/>
    </row>
    <row r="253" spans="1:10" ht="12.75">
      <c r="A253" s="219" t="s">
        <v>929</v>
      </c>
      <c r="B253" s="220">
        <v>200</v>
      </c>
      <c r="C253" s="46" t="s">
        <v>930</v>
      </c>
      <c r="D253" s="45">
        <f>D254+D351</f>
        <v>114389860</v>
      </c>
      <c r="E253" s="45">
        <v>60512582.89</v>
      </c>
      <c r="F253" s="221">
        <f t="shared" si="0"/>
        <v>53877277.11</v>
      </c>
      <c r="H253" s="103"/>
      <c r="I253" s="103"/>
      <c r="J253" s="103"/>
    </row>
    <row r="254" spans="1:10" ht="12.75">
      <c r="A254" s="216" t="s">
        <v>961</v>
      </c>
      <c r="B254" s="217">
        <v>200</v>
      </c>
      <c r="C254" s="47" t="s">
        <v>962</v>
      </c>
      <c r="D254" s="48">
        <v>112989860</v>
      </c>
      <c r="E254" s="48">
        <v>60229895.92</v>
      </c>
      <c r="F254" s="218">
        <f t="shared" si="0"/>
        <v>52759964.08</v>
      </c>
      <c r="H254" s="103"/>
      <c r="I254" s="103"/>
      <c r="J254" s="103"/>
    </row>
    <row r="255" spans="1:10" ht="56.25">
      <c r="A255" s="216" t="s">
        <v>825</v>
      </c>
      <c r="B255" s="217">
        <v>200</v>
      </c>
      <c r="C255" s="47" t="s">
        <v>824</v>
      </c>
      <c r="D255" s="48">
        <v>6000000</v>
      </c>
      <c r="E255" s="48">
        <v>1730069</v>
      </c>
      <c r="F255" s="218">
        <f t="shared" si="0"/>
        <v>4269931</v>
      </c>
      <c r="H255" s="103"/>
      <c r="I255" s="103"/>
      <c r="J255" s="103"/>
    </row>
    <row r="256" spans="1:10" ht="115.5" customHeight="1">
      <c r="A256" s="216" t="s">
        <v>839</v>
      </c>
      <c r="B256" s="217">
        <v>200</v>
      </c>
      <c r="C256" s="47" t="s">
        <v>826</v>
      </c>
      <c r="D256" s="48">
        <v>6000000</v>
      </c>
      <c r="E256" s="48">
        <v>1730069</v>
      </c>
      <c r="F256" s="218">
        <f t="shared" si="0"/>
        <v>4269931</v>
      </c>
      <c r="H256" s="103"/>
      <c r="I256" s="103"/>
      <c r="J256" s="103"/>
    </row>
    <row r="257" spans="1:10" ht="33.75">
      <c r="A257" s="216" t="s">
        <v>840</v>
      </c>
      <c r="B257" s="217">
        <v>200</v>
      </c>
      <c r="C257" s="47" t="s">
        <v>827</v>
      </c>
      <c r="D257" s="48">
        <v>6000000</v>
      </c>
      <c r="E257" s="48">
        <v>1730069</v>
      </c>
      <c r="F257" s="218">
        <f t="shared" si="0"/>
        <v>4269931</v>
      </c>
      <c r="H257" s="103"/>
      <c r="I257" s="103"/>
      <c r="J257" s="103"/>
    </row>
    <row r="258" spans="1:10" ht="37.5" customHeight="1" hidden="1">
      <c r="A258" s="216"/>
      <c r="B258" s="217">
        <v>200</v>
      </c>
      <c r="C258" s="47"/>
      <c r="D258" s="48">
        <v>16000000</v>
      </c>
      <c r="E258" s="48">
        <v>1730069</v>
      </c>
      <c r="F258" s="218">
        <f t="shared" si="0"/>
        <v>14269931</v>
      </c>
      <c r="H258" s="103"/>
      <c r="I258" s="103"/>
      <c r="J258" s="103"/>
    </row>
    <row r="259" spans="1:10" ht="12.75" hidden="1">
      <c r="A259" s="216"/>
      <c r="B259" s="217">
        <v>200</v>
      </c>
      <c r="C259" s="47"/>
      <c r="D259" s="48">
        <v>16000000</v>
      </c>
      <c r="E259" s="48">
        <v>1730069</v>
      </c>
      <c r="F259" s="218">
        <f t="shared" si="0"/>
        <v>14269931</v>
      </c>
      <c r="H259" s="103"/>
      <c r="I259" s="103"/>
      <c r="J259" s="103"/>
    </row>
    <row r="260" spans="1:10" ht="12.75" hidden="1">
      <c r="A260" s="216"/>
      <c r="B260" s="217">
        <v>200</v>
      </c>
      <c r="C260" s="47"/>
      <c r="D260" s="48">
        <v>16000000</v>
      </c>
      <c r="E260" s="48">
        <v>1730069</v>
      </c>
      <c r="F260" s="218">
        <f t="shared" si="0"/>
        <v>14269931</v>
      </c>
      <c r="H260" s="103"/>
      <c r="I260" s="103"/>
      <c r="J260" s="103"/>
    </row>
    <row r="261" spans="1:10" ht="12.75">
      <c r="A261" s="216" t="s">
        <v>893</v>
      </c>
      <c r="B261" s="217">
        <v>200</v>
      </c>
      <c r="C261" s="47" t="s">
        <v>828</v>
      </c>
      <c r="D261" s="48">
        <v>6000000</v>
      </c>
      <c r="E261" s="48">
        <v>1730069</v>
      </c>
      <c r="F261" s="218">
        <f>SUM(D261)-E261</f>
        <v>4269931</v>
      </c>
      <c r="H261" s="103"/>
      <c r="I261" s="103"/>
      <c r="J261" s="103"/>
    </row>
    <row r="262" spans="1:10" ht="12.75">
      <c r="A262" s="216" t="s">
        <v>22</v>
      </c>
      <c r="B262" s="217">
        <v>200</v>
      </c>
      <c r="C262" s="47" t="s">
        <v>829</v>
      </c>
      <c r="D262" s="48">
        <v>6000000</v>
      </c>
      <c r="E262" s="48">
        <v>1730069</v>
      </c>
      <c r="F262" s="218">
        <f>SUM(D262)-E262</f>
        <v>4269931</v>
      </c>
      <c r="H262" s="103"/>
      <c r="I262" s="103"/>
      <c r="J262" s="103"/>
    </row>
    <row r="263" spans="1:10" ht="33.75">
      <c r="A263" s="216" t="s">
        <v>950</v>
      </c>
      <c r="B263" s="217">
        <v>200</v>
      </c>
      <c r="C263" s="47" t="s">
        <v>830</v>
      </c>
      <c r="D263" s="48">
        <v>6000000</v>
      </c>
      <c r="E263" s="48">
        <v>1730069</v>
      </c>
      <c r="F263" s="218">
        <f>SUM(D263)-E263</f>
        <v>4269931</v>
      </c>
      <c r="H263" s="103"/>
      <c r="I263" s="103"/>
      <c r="J263" s="103"/>
    </row>
    <row r="264" spans="1:10" ht="33.75">
      <c r="A264" s="216" t="s">
        <v>841</v>
      </c>
      <c r="B264" s="217">
        <v>200</v>
      </c>
      <c r="C264" s="47" t="s">
        <v>831</v>
      </c>
      <c r="D264" s="48">
        <v>106901860</v>
      </c>
      <c r="E264" s="48">
        <v>58499826.92</v>
      </c>
      <c r="F264" s="218">
        <f>SUM(D264)-E264</f>
        <v>48402033.08</v>
      </c>
      <c r="H264" s="103"/>
      <c r="I264" s="103"/>
      <c r="J264" s="103"/>
    </row>
    <row r="265" spans="1:10" ht="63" customHeight="1">
      <c r="A265" s="216" t="s">
        <v>255</v>
      </c>
      <c r="B265" s="217">
        <v>200</v>
      </c>
      <c r="C265" s="47" t="s">
        <v>832</v>
      </c>
      <c r="D265" s="48">
        <f>34589400+200000</f>
        <v>34789400</v>
      </c>
      <c r="E265" s="48">
        <v>27575900.46</v>
      </c>
      <c r="F265" s="218">
        <f t="shared" si="0"/>
        <v>7213499.539999999</v>
      </c>
      <c r="H265" s="103"/>
      <c r="I265" s="103"/>
      <c r="J265" s="103"/>
    </row>
    <row r="266" spans="1:10" ht="22.5">
      <c r="A266" s="216" t="s">
        <v>958</v>
      </c>
      <c r="B266" s="217">
        <v>200</v>
      </c>
      <c r="C266" s="47" t="s">
        <v>833</v>
      </c>
      <c r="D266" s="48">
        <f aca="true" t="shared" si="6" ref="D266:D273">34589400+200000</f>
        <v>34789400</v>
      </c>
      <c r="E266" s="48">
        <v>27575900.46</v>
      </c>
      <c r="F266" s="218">
        <f t="shared" si="0"/>
        <v>7213499.539999999</v>
      </c>
      <c r="H266" s="103"/>
      <c r="I266" s="103"/>
      <c r="J266" s="103"/>
    </row>
    <row r="267" spans="1:10" ht="12.75" hidden="1">
      <c r="A267" s="216"/>
      <c r="B267" s="217">
        <v>200</v>
      </c>
      <c r="C267" s="47"/>
      <c r="D267" s="48">
        <f t="shared" si="6"/>
        <v>34789400</v>
      </c>
      <c r="E267" s="48">
        <v>27575900.46</v>
      </c>
      <c r="F267" s="218">
        <f t="shared" si="0"/>
        <v>7213499.539999999</v>
      </c>
      <c r="H267" s="103"/>
      <c r="I267" s="103"/>
      <c r="J267" s="103"/>
    </row>
    <row r="268" spans="1:10" ht="12.75" hidden="1">
      <c r="A268" s="216"/>
      <c r="B268" s="217">
        <v>200</v>
      </c>
      <c r="C268" s="47"/>
      <c r="D268" s="48">
        <f t="shared" si="6"/>
        <v>34789400</v>
      </c>
      <c r="E268" s="48">
        <v>27575900.46</v>
      </c>
      <c r="F268" s="218">
        <f t="shared" si="0"/>
        <v>7213499.539999999</v>
      </c>
      <c r="H268" s="103"/>
      <c r="I268" s="103"/>
      <c r="J268" s="103"/>
    </row>
    <row r="269" spans="1:10" ht="12.75" hidden="1">
      <c r="A269" s="216"/>
      <c r="B269" s="217">
        <v>200</v>
      </c>
      <c r="C269" s="47"/>
      <c r="D269" s="48">
        <f t="shared" si="6"/>
        <v>34789400</v>
      </c>
      <c r="E269" s="48">
        <v>27575900.46</v>
      </c>
      <c r="F269" s="218">
        <f t="shared" si="0"/>
        <v>7213499.539999999</v>
      </c>
      <c r="H269" s="103"/>
      <c r="I269" s="103"/>
      <c r="J269" s="103"/>
    </row>
    <row r="270" spans="1:10" ht="12.75" hidden="1">
      <c r="A270" s="216"/>
      <c r="B270" s="217">
        <v>200</v>
      </c>
      <c r="C270" s="47"/>
      <c r="D270" s="48">
        <f t="shared" si="6"/>
        <v>34789400</v>
      </c>
      <c r="E270" s="48">
        <v>27575900.46</v>
      </c>
      <c r="F270" s="218">
        <f t="shared" si="0"/>
        <v>7213499.539999999</v>
      </c>
      <c r="H270" s="103"/>
      <c r="I270" s="103"/>
      <c r="J270" s="103"/>
    </row>
    <row r="271" spans="1:10" ht="12.75">
      <c r="A271" s="216" t="s">
        <v>893</v>
      </c>
      <c r="B271" s="217">
        <v>200</v>
      </c>
      <c r="C271" s="47" t="s">
        <v>834</v>
      </c>
      <c r="D271" s="48">
        <f t="shared" si="6"/>
        <v>34789400</v>
      </c>
      <c r="E271" s="48">
        <v>27575900.46</v>
      </c>
      <c r="F271" s="218">
        <f t="shared" si="0"/>
        <v>7213499.539999999</v>
      </c>
      <c r="H271" s="103"/>
      <c r="I271" s="103"/>
      <c r="J271" s="103"/>
    </row>
    <row r="272" spans="1:10" ht="12.75">
      <c r="A272" s="216" t="s">
        <v>901</v>
      </c>
      <c r="B272" s="217">
        <v>200</v>
      </c>
      <c r="C272" s="47" t="s">
        <v>835</v>
      </c>
      <c r="D272" s="48">
        <f t="shared" si="6"/>
        <v>34789400</v>
      </c>
      <c r="E272" s="48">
        <v>27575900.46</v>
      </c>
      <c r="F272" s="218">
        <f t="shared" si="0"/>
        <v>7213499.539999999</v>
      </c>
      <c r="H272" s="103"/>
      <c r="I272" s="103"/>
      <c r="J272" s="103"/>
    </row>
    <row r="273" spans="1:10" ht="18" customHeight="1">
      <c r="A273" s="216" t="s">
        <v>905</v>
      </c>
      <c r="B273" s="217">
        <v>200</v>
      </c>
      <c r="C273" s="47" t="s">
        <v>836</v>
      </c>
      <c r="D273" s="48">
        <f t="shared" si="6"/>
        <v>34789400</v>
      </c>
      <c r="E273" s="48">
        <v>27575900.46</v>
      </c>
      <c r="F273" s="218">
        <f t="shared" si="0"/>
        <v>7213499.539999999</v>
      </c>
      <c r="H273" s="103"/>
      <c r="I273" s="103"/>
      <c r="J273" s="103"/>
    </row>
    <row r="274" spans="1:10" ht="18" customHeight="1">
      <c r="A274" s="216" t="s">
        <v>906</v>
      </c>
      <c r="B274" s="217">
        <v>200</v>
      </c>
      <c r="C274" s="47" t="s">
        <v>171</v>
      </c>
      <c r="D274" s="48">
        <v>0</v>
      </c>
      <c r="E274" s="48">
        <v>0</v>
      </c>
      <c r="F274" s="218">
        <f>D274-E274</f>
        <v>0</v>
      </c>
      <c r="H274" s="103"/>
      <c r="I274" s="103"/>
      <c r="J274" s="103"/>
    </row>
    <row r="275" spans="1:10" ht="60" customHeight="1">
      <c r="A275" s="216" t="s">
        <v>256</v>
      </c>
      <c r="B275" s="217">
        <v>200</v>
      </c>
      <c r="C275" s="47" t="s">
        <v>837</v>
      </c>
      <c r="D275" s="48">
        <v>12478200</v>
      </c>
      <c r="E275" s="48">
        <v>136049</v>
      </c>
      <c r="F275" s="218">
        <f t="shared" si="0"/>
        <v>12342151</v>
      </c>
      <c r="H275" s="103"/>
      <c r="I275" s="103"/>
      <c r="J275" s="103"/>
    </row>
    <row r="276" spans="1:10" ht="30.75" customHeight="1">
      <c r="A276" s="216" t="s">
        <v>958</v>
      </c>
      <c r="B276" s="217">
        <v>200</v>
      </c>
      <c r="C276" s="47" t="s">
        <v>838</v>
      </c>
      <c r="D276" s="48">
        <v>12478200</v>
      </c>
      <c r="E276" s="48">
        <v>136049</v>
      </c>
      <c r="F276" s="218">
        <f t="shared" si="0"/>
        <v>12342151</v>
      </c>
      <c r="H276" s="103"/>
      <c r="I276" s="103"/>
      <c r="J276" s="103"/>
    </row>
    <row r="277" spans="1:10" ht="21.75" customHeight="1">
      <c r="A277" s="216" t="s">
        <v>893</v>
      </c>
      <c r="B277" s="217">
        <v>200</v>
      </c>
      <c r="C277" s="47" t="s">
        <v>257</v>
      </c>
      <c r="D277" s="48">
        <v>12478200</v>
      </c>
      <c r="E277" s="48">
        <v>136049</v>
      </c>
      <c r="F277" s="218">
        <f t="shared" si="0"/>
        <v>12342151</v>
      </c>
      <c r="H277" s="103"/>
      <c r="I277" s="103"/>
      <c r="J277" s="103"/>
    </row>
    <row r="278" spans="1:10" ht="26.25" customHeight="1">
      <c r="A278" s="216" t="s">
        <v>901</v>
      </c>
      <c r="B278" s="217">
        <v>200</v>
      </c>
      <c r="C278" s="47" t="s">
        <v>258</v>
      </c>
      <c r="D278" s="48">
        <v>12478200</v>
      </c>
      <c r="E278" s="48">
        <v>136049</v>
      </c>
      <c r="F278" s="218">
        <f t="shared" si="0"/>
        <v>12342151</v>
      </c>
      <c r="H278" s="103"/>
      <c r="I278" s="103"/>
      <c r="J278" s="103"/>
    </row>
    <row r="279" spans="1:10" ht="29.25" customHeight="1" hidden="1">
      <c r="A279" s="216"/>
      <c r="B279" s="217">
        <v>200</v>
      </c>
      <c r="C279" s="47"/>
      <c r="D279" s="48">
        <v>31513300</v>
      </c>
      <c r="E279" s="48">
        <v>136049</v>
      </c>
      <c r="F279" s="218">
        <f t="shared" si="0"/>
        <v>31377251</v>
      </c>
      <c r="H279" s="103"/>
      <c r="I279" s="103"/>
      <c r="J279" s="103"/>
    </row>
    <row r="280" spans="1:10" ht="18" customHeight="1" hidden="1">
      <c r="A280" s="216"/>
      <c r="B280" s="217">
        <v>200</v>
      </c>
      <c r="C280" s="47"/>
      <c r="D280" s="48">
        <v>31513300</v>
      </c>
      <c r="E280" s="48">
        <v>136049</v>
      </c>
      <c r="F280" s="218">
        <f t="shared" si="0"/>
        <v>31377251</v>
      </c>
      <c r="H280" s="103"/>
      <c r="I280" s="103"/>
      <c r="J280" s="103"/>
    </row>
    <row r="281" spans="1:10" ht="18" customHeight="1" hidden="1">
      <c r="A281" s="216"/>
      <c r="B281" s="217">
        <v>200</v>
      </c>
      <c r="C281" s="47"/>
      <c r="D281" s="48">
        <v>31513300</v>
      </c>
      <c r="E281" s="48">
        <v>136049</v>
      </c>
      <c r="F281" s="218">
        <f t="shared" si="0"/>
        <v>31377251</v>
      </c>
      <c r="H281" s="103"/>
      <c r="I281" s="103"/>
      <c r="J281" s="103"/>
    </row>
    <row r="282" spans="1:10" ht="18" customHeight="1" hidden="1">
      <c r="A282" s="216"/>
      <c r="B282" s="217">
        <v>200</v>
      </c>
      <c r="C282" s="47"/>
      <c r="D282" s="48">
        <v>31513300</v>
      </c>
      <c r="E282" s="48">
        <v>136049</v>
      </c>
      <c r="F282" s="218">
        <f t="shared" si="0"/>
        <v>31377251</v>
      </c>
      <c r="H282" s="103"/>
      <c r="I282" s="103"/>
      <c r="J282" s="103"/>
    </row>
    <row r="283" spans="1:10" ht="18" customHeight="1">
      <c r="A283" s="216" t="s">
        <v>905</v>
      </c>
      <c r="B283" s="217">
        <v>200</v>
      </c>
      <c r="C283" s="47" t="s">
        <v>259</v>
      </c>
      <c r="D283" s="48">
        <v>12478200</v>
      </c>
      <c r="E283" s="48">
        <v>136049</v>
      </c>
      <c r="F283" s="218">
        <f t="shared" si="0"/>
        <v>12342151</v>
      </c>
      <c r="H283" s="103"/>
      <c r="I283" s="103"/>
      <c r="J283" s="103"/>
    </row>
    <row r="284" spans="1:10" ht="70.5" customHeight="1">
      <c r="A284" s="216" t="s">
        <v>274</v>
      </c>
      <c r="B284" s="217">
        <v>200</v>
      </c>
      <c r="C284" s="47" t="s">
        <v>260</v>
      </c>
      <c r="D284" s="48">
        <v>3650000</v>
      </c>
      <c r="E284" s="48">
        <v>1004610</v>
      </c>
      <c r="F284" s="218">
        <f t="shared" si="0"/>
        <v>2645390</v>
      </c>
      <c r="H284" s="103"/>
      <c r="I284" s="103"/>
      <c r="J284" s="103"/>
    </row>
    <row r="285" spans="1:10" ht="22.5">
      <c r="A285" s="216" t="s">
        <v>958</v>
      </c>
      <c r="B285" s="217">
        <v>200</v>
      </c>
      <c r="C285" s="47" t="s">
        <v>261</v>
      </c>
      <c r="D285" s="48">
        <v>3650000</v>
      </c>
      <c r="E285" s="48">
        <v>1004610</v>
      </c>
      <c r="F285" s="218">
        <f t="shared" si="0"/>
        <v>2645390</v>
      </c>
      <c r="H285" s="103"/>
      <c r="I285" s="103"/>
      <c r="J285" s="103"/>
    </row>
    <row r="286" spans="1:10" ht="12.75">
      <c r="A286" s="216" t="s">
        <v>893</v>
      </c>
      <c r="B286" s="217">
        <v>200</v>
      </c>
      <c r="C286" s="47" t="s">
        <v>262</v>
      </c>
      <c r="D286" s="48">
        <v>3650000</v>
      </c>
      <c r="E286" s="48">
        <v>1004610</v>
      </c>
      <c r="F286" s="218">
        <f t="shared" si="0"/>
        <v>2645390</v>
      </c>
      <c r="H286" s="103"/>
      <c r="I286" s="103"/>
      <c r="J286" s="103"/>
    </row>
    <row r="287" spans="1:10" ht="12.75">
      <c r="A287" s="216" t="s">
        <v>901</v>
      </c>
      <c r="B287" s="217">
        <v>200</v>
      </c>
      <c r="C287" s="47" t="s">
        <v>263</v>
      </c>
      <c r="D287" s="48">
        <v>3650000</v>
      </c>
      <c r="E287" s="48">
        <v>1004610</v>
      </c>
      <c r="F287" s="218">
        <f t="shared" si="0"/>
        <v>2645390</v>
      </c>
      <c r="H287" s="103"/>
      <c r="I287" s="103"/>
      <c r="J287" s="103"/>
    </row>
    <row r="288" spans="1:10" ht="12.75">
      <c r="A288" s="216" t="s">
        <v>906</v>
      </c>
      <c r="B288" s="217">
        <v>200</v>
      </c>
      <c r="C288" s="47" t="s">
        <v>264</v>
      </c>
      <c r="D288" s="48">
        <v>3650000</v>
      </c>
      <c r="E288" s="48">
        <v>1004610</v>
      </c>
      <c r="F288" s="218">
        <f t="shared" si="0"/>
        <v>2645390</v>
      </c>
      <c r="H288" s="103"/>
      <c r="I288" s="103"/>
      <c r="J288" s="103"/>
    </row>
    <row r="289" spans="1:10" ht="56.25">
      <c r="A289" s="216" t="s">
        <v>579</v>
      </c>
      <c r="B289" s="217">
        <v>200</v>
      </c>
      <c r="C289" s="47" t="s">
        <v>580</v>
      </c>
      <c r="D289" s="48">
        <v>1000000</v>
      </c>
      <c r="E289" s="48">
        <v>501930</v>
      </c>
      <c r="F289" s="218">
        <f aca="true" t="shared" si="7" ref="F289:F303">SUM(D289)-E289</f>
        <v>498070</v>
      </c>
      <c r="H289" s="103"/>
      <c r="I289" s="103"/>
      <c r="J289" s="103"/>
    </row>
    <row r="290" spans="1:10" ht="22.5">
      <c r="A290" s="216" t="s">
        <v>958</v>
      </c>
      <c r="B290" s="217">
        <v>200</v>
      </c>
      <c r="C290" s="47" t="s">
        <v>581</v>
      </c>
      <c r="D290" s="48">
        <v>1000000</v>
      </c>
      <c r="E290" s="48">
        <v>501930</v>
      </c>
      <c r="F290" s="218">
        <f t="shared" si="7"/>
        <v>498070</v>
      </c>
      <c r="H290" s="103"/>
      <c r="I290" s="103"/>
      <c r="J290" s="103"/>
    </row>
    <row r="291" spans="1:10" ht="12.75">
      <c r="A291" s="216" t="s">
        <v>893</v>
      </c>
      <c r="B291" s="217">
        <v>200</v>
      </c>
      <c r="C291" s="47" t="s">
        <v>172</v>
      </c>
      <c r="D291" s="48">
        <v>12000</v>
      </c>
      <c r="E291" s="48">
        <v>6930</v>
      </c>
      <c r="F291" s="218">
        <f t="shared" si="7"/>
        <v>5070</v>
      </c>
      <c r="H291" s="103"/>
      <c r="I291" s="103"/>
      <c r="J291" s="103"/>
    </row>
    <row r="292" spans="1:10" ht="12.75">
      <c r="A292" s="216" t="s">
        <v>901</v>
      </c>
      <c r="B292" s="217">
        <v>200</v>
      </c>
      <c r="C292" s="47" t="s">
        <v>173</v>
      </c>
      <c r="D292" s="48">
        <v>12000</v>
      </c>
      <c r="E292" s="48">
        <v>6930</v>
      </c>
      <c r="F292" s="218"/>
      <c r="H292" s="103"/>
      <c r="I292" s="103"/>
      <c r="J292" s="103"/>
    </row>
    <row r="293" spans="1:10" ht="12.75">
      <c r="A293" s="216" t="s">
        <v>906</v>
      </c>
      <c r="B293" s="217">
        <v>200</v>
      </c>
      <c r="C293" s="47" t="s">
        <v>174</v>
      </c>
      <c r="D293" s="48">
        <v>12000</v>
      </c>
      <c r="E293" s="48">
        <v>6930</v>
      </c>
      <c r="F293" s="218"/>
      <c r="H293" s="103"/>
      <c r="I293" s="103"/>
      <c r="J293" s="103"/>
    </row>
    <row r="294" spans="1:10" ht="12.75">
      <c r="A294" s="216" t="s">
        <v>908</v>
      </c>
      <c r="B294" s="217">
        <v>200</v>
      </c>
      <c r="C294" s="47" t="s">
        <v>582</v>
      </c>
      <c r="D294" s="48">
        <v>988000</v>
      </c>
      <c r="E294" s="48">
        <v>495000</v>
      </c>
      <c r="F294" s="218">
        <f t="shared" si="7"/>
        <v>493000</v>
      </c>
      <c r="H294" s="103"/>
      <c r="I294" s="103"/>
      <c r="J294" s="103"/>
    </row>
    <row r="295" spans="1:10" ht="12.75">
      <c r="A295" s="216" t="s">
        <v>909</v>
      </c>
      <c r="B295" s="217">
        <v>200</v>
      </c>
      <c r="C295" s="47" t="s">
        <v>583</v>
      </c>
      <c r="D295" s="48">
        <v>988000</v>
      </c>
      <c r="E295" s="48">
        <v>495000</v>
      </c>
      <c r="F295" s="218">
        <f t="shared" si="7"/>
        <v>493000</v>
      </c>
      <c r="H295" s="103"/>
      <c r="I295" s="103"/>
      <c r="J295" s="103"/>
    </row>
    <row r="296" spans="1:10" ht="56.25">
      <c r="A296" s="216" t="s">
        <v>1046</v>
      </c>
      <c r="B296" s="217">
        <v>200</v>
      </c>
      <c r="C296" s="47" t="s">
        <v>1042</v>
      </c>
      <c r="D296" s="48">
        <v>10009800</v>
      </c>
      <c r="E296" s="48">
        <v>0</v>
      </c>
      <c r="F296" s="218">
        <f t="shared" si="7"/>
        <v>10009800</v>
      </c>
      <c r="H296" s="103"/>
      <c r="I296" s="103"/>
      <c r="J296" s="103"/>
    </row>
    <row r="297" spans="1:10" ht="22.5">
      <c r="A297" s="216" t="s">
        <v>389</v>
      </c>
      <c r="B297" s="217">
        <v>200</v>
      </c>
      <c r="C297" s="47" t="s">
        <v>1043</v>
      </c>
      <c r="D297" s="48">
        <v>9800000</v>
      </c>
      <c r="E297" s="48">
        <v>0</v>
      </c>
      <c r="F297" s="218">
        <f t="shared" si="7"/>
        <v>9800000</v>
      </c>
      <c r="H297" s="103"/>
      <c r="I297" s="103"/>
      <c r="J297" s="103"/>
    </row>
    <row r="298" spans="1:10" ht="12.75">
      <c r="A298" s="216" t="s">
        <v>901</v>
      </c>
      <c r="B298" s="217">
        <v>200</v>
      </c>
      <c r="C298" s="47" t="s">
        <v>1044</v>
      </c>
      <c r="D298" s="48">
        <v>9800000</v>
      </c>
      <c r="E298" s="48">
        <v>0</v>
      </c>
      <c r="F298" s="218">
        <f t="shared" si="7"/>
        <v>9800000</v>
      </c>
      <c r="H298" s="103"/>
      <c r="I298" s="103"/>
      <c r="J298" s="103"/>
    </row>
    <row r="299" spans="1:10" ht="22.5">
      <c r="A299" s="216" t="s">
        <v>389</v>
      </c>
      <c r="B299" s="217">
        <v>200</v>
      </c>
      <c r="C299" s="47" t="s">
        <v>1045</v>
      </c>
      <c r="D299" s="48">
        <v>9800000</v>
      </c>
      <c r="E299" s="48">
        <v>0</v>
      </c>
      <c r="F299" s="218">
        <f t="shared" si="7"/>
        <v>9800000</v>
      </c>
      <c r="H299" s="103"/>
      <c r="I299" s="103"/>
      <c r="J299" s="103"/>
    </row>
    <row r="300" spans="1:10" ht="22.5">
      <c r="A300" s="216" t="s">
        <v>958</v>
      </c>
      <c r="B300" s="217">
        <v>200</v>
      </c>
      <c r="C300" s="47" t="s">
        <v>414</v>
      </c>
      <c r="D300" s="48">
        <v>209800</v>
      </c>
      <c r="E300" s="48">
        <v>0</v>
      </c>
      <c r="F300" s="218">
        <f t="shared" si="7"/>
        <v>209800</v>
      </c>
      <c r="H300" s="103"/>
      <c r="I300" s="103"/>
      <c r="J300" s="103"/>
    </row>
    <row r="301" spans="1:10" ht="12.75">
      <c r="A301" s="216" t="s">
        <v>893</v>
      </c>
      <c r="B301" s="217">
        <v>200</v>
      </c>
      <c r="C301" s="47" t="s">
        <v>415</v>
      </c>
      <c r="D301" s="48">
        <v>209800</v>
      </c>
      <c r="E301" s="48">
        <v>0</v>
      </c>
      <c r="F301" s="218">
        <f t="shared" si="7"/>
        <v>209800</v>
      </c>
      <c r="H301" s="103"/>
      <c r="I301" s="103"/>
      <c r="J301" s="103"/>
    </row>
    <row r="302" spans="1:10" ht="12.75">
      <c r="A302" s="216" t="s">
        <v>901</v>
      </c>
      <c r="B302" s="217">
        <v>200</v>
      </c>
      <c r="C302" s="47" t="s">
        <v>416</v>
      </c>
      <c r="D302" s="48">
        <v>209800</v>
      </c>
      <c r="E302" s="48">
        <v>0</v>
      </c>
      <c r="F302" s="218">
        <f t="shared" si="7"/>
        <v>209800</v>
      </c>
      <c r="H302" s="103"/>
      <c r="I302" s="103"/>
      <c r="J302" s="103"/>
    </row>
    <row r="303" spans="1:10" ht="12.75">
      <c r="A303" s="216" t="s">
        <v>906</v>
      </c>
      <c r="B303" s="217">
        <v>200</v>
      </c>
      <c r="C303" s="47" t="s">
        <v>417</v>
      </c>
      <c r="D303" s="48">
        <v>209800</v>
      </c>
      <c r="E303" s="48">
        <v>0</v>
      </c>
      <c r="F303" s="218">
        <f t="shared" si="7"/>
        <v>209800</v>
      </c>
      <c r="H303" s="103"/>
      <c r="I303" s="103"/>
      <c r="J303" s="103"/>
    </row>
    <row r="304" spans="1:10" ht="59.25" customHeight="1">
      <c r="A304" s="216" t="s">
        <v>275</v>
      </c>
      <c r="B304" s="217">
        <v>200</v>
      </c>
      <c r="C304" s="47" t="s">
        <v>265</v>
      </c>
      <c r="D304" s="48">
        <v>15780500</v>
      </c>
      <c r="E304" s="48">
        <v>14528213</v>
      </c>
      <c r="F304" s="218">
        <f t="shared" si="0"/>
        <v>1252287</v>
      </c>
      <c r="H304" s="103"/>
      <c r="I304" s="103"/>
      <c r="J304" s="103"/>
    </row>
    <row r="305" spans="1:10" ht="12.75" hidden="1">
      <c r="A305" s="216"/>
      <c r="B305" s="217">
        <v>200</v>
      </c>
      <c r="C305" s="258"/>
      <c r="D305" s="259"/>
      <c r="E305" s="259"/>
      <c r="F305" s="250">
        <f t="shared" si="0"/>
        <v>0</v>
      </c>
      <c r="H305" s="103"/>
      <c r="I305" s="103"/>
      <c r="J305" s="103"/>
    </row>
    <row r="306" spans="1:10" ht="12.75" hidden="1">
      <c r="A306" s="216"/>
      <c r="B306" s="217">
        <v>200</v>
      </c>
      <c r="C306" s="258"/>
      <c r="D306" s="259"/>
      <c r="E306" s="259"/>
      <c r="F306" s="250">
        <f t="shared" si="0"/>
        <v>0</v>
      </c>
      <c r="H306" s="103"/>
      <c r="I306" s="103"/>
      <c r="J306" s="103"/>
    </row>
    <row r="307" spans="1:10" ht="12.75" hidden="1">
      <c r="A307" s="216"/>
      <c r="B307" s="217">
        <v>200</v>
      </c>
      <c r="C307" s="258"/>
      <c r="D307" s="259"/>
      <c r="E307" s="259"/>
      <c r="F307" s="250">
        <f t="shared" si="0"/>
        <v>0</v>
      </c>
      <c r="H307" s="103"/>
      <c r="I307" s="103"/>
      <c r="J307" s="103"/>
    </row>
    <row r="308" spans="1:10" ht="22.5">
      <c r="A308" s="216" t="s">
        <v>958</v>
      </c>
      <c r="B308" s="217">
        <v>200</v>
      </c>
      <c r="C308" s="47" t="s">
        <v>266</v>
      </c>
      <c r="D308" s="48">
        <v>74400</v>
      </c>
      <c r="E308" s="48">
        <v>63000</v>
      </c>
      <c r="F308" s="218">
        <f t="shared" si="0"/>
        <v>11400</v>
      </c>
      <c r="H308" s="103"/>
      <c r="I308" s="103"/>
      <c r="J308" s="103"/>
    </row>
    <row r="309" spans="1:10" ht="12.75">
      <c r="A309" s="216" t="s">
        <v>893</v>
      </c>
      <c r="B309" s="217">
        <v>200</v>
      </c>
      <c r="C309" s="47" t="s">
        <v>267</v>
      </c>
      <c r="D309" s="48">
        <v>74400</v>
      </c>
      <c r="E309" s="48">
        <v>63000</v>
      </c>
      <c r="F309" s="218">
        <f t="shared" si="0"/>
        <v>11400</v>
      </c>
      <c r="H309" s="103"/>
      <c r="I309" s="103"/>
      <c r="J309" s="103"/>
    </row>
    <row r="310" spans="1:10" ht="12.75">
      <c r="A310" s="216" t="s">
        <v>901</v>
      </c>
      <c r="B310" s="217">
        <v>200</v>
      </c>
      <c r="C310" s="47" t="s">
        <v>268</v>
      </c>
      <c r="D310" s="48">
        <v>74400</v>
      </c>
      <c r="E310" s="48">
        <v>63000</v>
      </c>
      <c r="F310" s="218">
        <f t="shared" si="0"/>
        <v>11400</v>
      </c>
      <c r="H310" s="103"/>
      <c r="I310" s="103"/>
      <c r="J310" s="103"/>
    </row>
    <row r="311" spans="1:10" ht="12.75">
      <c r="A311" s="216" t="s">
        <v>906</v>
      </c>
      <c r="B311" s="217">
        <v>200</v>
      </c>
      <c r="C311" s="47" t="s">
        <v>269</v>
      </c>
      <c r="D311" s="48">
        <v>74400</v>
      </c>
      <c r="E311" s="48">
        <v>63000</v>
      </c>
      <c r="F311" s="218">
        <f t="shared" si="0"/>
        <v>11400</v>
      </c>
      <c r="H311" s="103"/>
      <c r="I311" s="103"/>
      <c r="J311" s="103"/>
    </row>
    <row r="312" spans="1:10" ht="33.75">
      <c r="A312" s="216" t="s">
        <v>276</v>
      </c>
      <c r="B312" s="217">
        <v>200</v>
      </c>
      <c r="C312" s="47" t="s">
        <v>270</v>
      </c>
      <c r="D312" s="48">
        <v>15706100</v>
      </c>
      <c r="E312" s="48">
        <v>14465213</v>
      </c>
      <c r="F312" s="218">
        <f t="shared" si="0"/>
        <v>1240887</v>
      </c>
      <c r="H312" s="103"/>
      <c r="I312" s="103"/>
      <c r="J312" s="103"/>
    </row>
    <row r="313" spans="1:10" ht="12.75">
      <c r="A313" s="216" t="s">
        <v>277</v>
      </c>
      <c r="B313" s="217">
        <v>200</v>
      </c>
      <c r="C313" s="47" t="s">
        <v>271</v>
      </c>
      <c r="D313" s="48">
        <v>15706100</v>
      </c>
      <c r="E313" s="48">
        <v>14465213</v>
      </c>
      <c r="F313" s="218">
        <f t="shared" si="0"/>
        <v>1240887</v>
      </c>
      <c r="H313" s="103"/>
      <c r="I313" s="103"/>
      <c r="J313" s="103"/>
    </row>
    <row r="314" spans="1:10" ht="12.75">
      <c r="A314" s="216" t="s">
        <v>909</v>
      </c>
      <c r="B314" s="217">
        <v>200</v>
      </c>
      <c r="C314" s="47" t="s">
        <v>272</v>
      </c>
      <c r="D314" s="48">
        <v>15706100</v>
      </c>
      <c r="E314" s="48">
        <v>14465213</v>
      </c>
      <c r="F314" s="218">
        <f t="shared" si="0"/>
        <v>1240887</v>
      </c>
      <c r="H314" s="103"/>
      <c r="I314" s="103"/>
      <c r="J314" s="103"/>
    </row>
    <row r="315" spans="1:10" ht="74.25" customHeight="1">
      <c r="A315" s="216" t="s">
        <v>278</v>
      </c>
      <c r="B315" s="217">
        <v>200</v>
      </c>
      <c r="C315" s="47" t="s">
        <v>273</v>
      </c>
      <c r="D315" s="48">
        <v>630000</v>
      </c>
      <c r="E315" s="48">
        <v>292296.34</v>
      </c>
      <c r="F315" s="218">
        <f t="shared" si="0"/>
        <v>337703.66</v>
      </c>
      <c r="H315" s="103"/>
      <c r="I315" s="103"/>
      <c r="J315" s="103"/>
    </row>
    <row r="316" spans="1:10" ht="33.75">
      <c r="A316" s="216" t="s">
        <v>276</v>
      </c>
      <c r="B316" s="217">
        <v>200</v>
      </c>
      <c r="C316" s="47" t="s">
        <v>279</v>
      </c>
      <c r="D316" s="48">
        <v>630000</v>
      </c>
      <c r="E316" s="48">
        <v>292296.34</v>
      </c>
      <c r="F316" s="218">
        <f t="shared" si="0"/>
        <v>337703.66</v>
      </c>
      <c r="H316" s="103"/>
      <c r="I316" s="103"/>
      <c r="J316" s="103"/>
    </row>
    <row r="317" spans="1:10" ht="12.75">
      <c r="A317" s="216" t="s">
        <v>908</v>
      </c>
      <c r="B317" s="217">
        <v>200</v>
      </c>
      <c r="C317" s="47" t="s">
        <v>280</v>
      </c>
      <c r="D317" s="48">
        <v>630000</v>
      </c>
      <c r="E317" s="48">
        <v>292296.34</v>
      </c>
      <c r="F317" s="218">
        <f t="shared" si="0"/>
        <v>337703.66</v>
      </c>
      <c r="H317" s="103"/>
      <c r="I317" s="103"/>
      <c r="J317" s="103"/>
    </row>
    <row r="318" spans="1:10" ht="12.75">
      <c r="A318" s="216" t="s">
        <v>909</v>
      </c>
      <c r="B318" s="217">
        <v>200</v>
      </c>
      <c r="C318" s="47" t="s">
        <v>281</v>
      </c>
      <c r="D318" s="48">
        <v>630000</v>
      </c>
      <c r="E318" s="48">
        <v>292296.34</v>
      </c>
      <c r="F318" s="218">
        <f t="shared" si="0"/>
        <v>337703.66</v>
      </c>
      <c r="H318" s="103"/>
      <c r="I318" s="103"/>
      <c r="J318" s="103"/>
    </row>
    <row r="319" spans="1:10" ht="56.25">
      <c r="A319" s="216" t="s">
        <v>283</v>
      </c>
      <c r="B319" s="217">
        <v>200</v>
      </c>
      <c r="C319" s="47" t="s">
        <v>282</v>
      </c>
      <c r="D319" s="48">
        <v>3105100</v>
      </c>
      <c r="E319" s="48">
        <v>1571617.3</v>
      </c>
      <c r="F319" s="218">
        <f t="shared" si="0"/>
        <v>1533482.7</v>
      </c>
      <c r="H319" s="103"/>
      <c r="I319" s="103"/>
      <c r="J319" s="103"/>
    </row>
    <row r="320" spans="1:10" ht="22.5">
      <c r="A320" s="216" t="s">
        <v>958</v>
      </c>
      <c r="B320" s="217">
        <v>200</v>
      </c>
      <c r="C320" s="47" t="s">
        <v>284</v>
      </c>
      <c r="D320" s="48">
        <v>3105100</v>
      </c>
      <c r="E320" s="48">
        <v>1571617.3</v>
      </c>
      <c r="F320" s="218">
        <f t="shared" si="0"/>
        <v>1533482.7</v>
      </c>
      <c r="H320" s="103"/>
      <c r="I320" s="103"/>
      <c r="J320" s="103"/>
    </row>
    <row r="321" spans="1:10" ht="12.75">
      <c r="A321" s="216" t="s">
        <v>893</v>
      </c>
      <c r="B321" s="217">
        <v>200</v>
      </c>
      <c r="C321" s="47" t="s">
        <v>285</v>
      </c>
      <c r="D321" s="48">
        <v>3105100</v>
      </c>
      <c r="E321" s="48">
        <v>1571617.3</v>
      </c>
      <c r="F321" s="218">
        <f t="shared" si="0"/>
        <v>1533482.7</v>
      </c>
      <c r="H321" s="103"/>
      <c r="I321" s="103"/>
      <c r="J321" s="103"/>
    </row>
    <row r="322" spans="1:10" ht="12.75">
      <c r="A322" s="216" t="s">
        <v>901</v>
      </c>
      <c r="B322" s="217">
        <v>200</v>
      </c>
      <c r="C322" s="47" t="s">
        <v>286</v>
      </c>
      <c r="D322" s="48">
        <v>3105100</v>
      </c>
      <c r="E322" s="48">
        <v>1571617.3</v>
      </c>
      <c r="F322" s="218">
        <f t="shared" si="0"/>
        <v>1533482.7</v>
      </c>
      <c r="H322" s="103"/>
      <c r="I322" s="103"/>
      <c r="J322" s="103"/>
    </row>
    <row r="323" spans="1:10" ht="12.75">
      <c r="A323" s="216" t="s">
        <v>905</v>
      </c>
      <c r="B323" s="217">
        <v>200</v>
      </c>
      <c r="C323" s="47" t="s">
        <v>287</v>
      </c>
      <c r="D323" s="48">
        <f>1869800+1235300</f>
        <v>3105100</v>
      </c>
      <c r="E323" s="48">
        <v>1571617.3</v>
      </c>
      <c r="F323" s="218">
        <f t="shared" si="0"/>
        <v>1533482.7</v>
      </c>
      <c r="H323" s="103"/>
      <c r="I323" s="103"/>
      <c r="J323" s="103"/>
    </row>
    <row r="324" spans="1:10" ht="67.5">
      <c r="A324" s="216" t="s">
        <v>185</v>
      </c>
      <c r="B324" s="217">
        <v>200</v>
      </c>
      <c r="C324" s="47" t="s">
        <v>186</v>
      </c>
      <c r="D324" s="48">
        <v>1318900</v>
      </c>
      <c r="E324" s="48">
        <v>1318868.62</v>
      </c>
      <c r="F324" s="218">
        <f t="shared" si="0"/>
        <v>31.37999999988824</v>
      </c>
      <c r="H324" s="103"/>
      <c r="I324" s="103"/>
      <c r="J324" s="103"/>
    </row>
    <row r="325" spans="1:10" ht="22.5">
      <c r="A325" s="216" t="s">
        <v>958</v>
      </c>
      <c r="B325" s="217">
        <v>200</v>
      </c>
      <c r="C325" s="47" t="s">
        <v>187</v>
      </c>
      <c r="D325" s="48">
        <v>1318900</v>
      </c>
      <c r="E325" s="48">
        <v>1318868.62</v>
      </c>
      <c r="F325" s="218">
        <f t="shared" si="0"/>
        <v>31.37999999988824</v>
      </c>
      <c r="H325" s="103"/>
      <c r="I325" s="103"/>
      <c r="J325" s="103"/>
    </row>
    <row r="326" spans="1:10" ht="12.75">
      <c r="A326" s="216" t="s">
        <v>893</v>
      </c>
      <c r="B326" s="217">
        <v>200</v>
      </c>
      <c r="C326" s="47" t="s">
        <v>188</v>
      </c>
      <c r="D326" s="48">
        <v>1318900</v>
      </c>
      <c r="E326" s="48">
        <v>1318868.62</v>
      </c>
      <c r="F326" s="218">
        <f t="shared" si="0"/>
        <v>31.37999999988824</v>
      </c>
      <c r="H326" s="103"/>
      <c r="I326" s="103"/>
      <c r="J326" s="103"/>
    </row>
    <row r="327" spans="1:10" ht="12.75">
      <c r="A327" s="216" t="s">
        <v>901</v>
      </c>
      <c r="B327" s="217">
        <v>200</v>
      </c>
      <c r="C327" s="47" t="s">
        <v>189</v>
      </c>
      <c r="D327" s="48">
        <v>1318900</v>
      </c>
      <c r="E327" s="48">
        <v>1318868.62</v>
      </c>
      <c r="F327" s="218">
        <f t="shared" si="0"/>
        <v>31.37999999988824</v>
      </c>
      <c r="H327" s="103"/>
      <c r="I327" s="103"/>
      <c r="J327" s="103"/>
    </row>
    <row r="328" spans="1:10" ht="12.75">
      <c r="A328" s="216" t="s">
        <v>906</v>
      </c>
      <c r="B328" s="217">
        <v>200</v>
      </c>
      <c r="C328" s="47" t="s">
        <v>190</v>
      </c>
      <c r="D328" s="48">
        <v>1318900</v>
      </c>
      <c r="E328" s="48">
        <v>1318868.62</v>
      </c>
      <c r="F328" s="218">
        <f>SUM(D328)-E328</f>
        <v>31.37999999988824</v>
      </c>
      <c r="H328" s="103"/>
      <c r="I328" s="103"/>
      <c r="J328" s="103"/>
    </row>
    <row r="329" spans="1:10" ht="63" customHeight="1">
      <c r="A329" s="216" t="s">
        <v>297</v>
      </c>
      <c r="B329" s="217">
        <v>200</v>
      </c>
      <c r="C329" s="47" t="s">
        <v>288</v>
      </c>
      <c r="D329" s="48">
        <v>3570000</v>
      </c>
      <c r="E329" s="48">
        <v>1656345.93</v>
      </c>
      <c r="F329" s="218">
        <f t="shared" si="0"/>
        <v>1913654.07</v>
      </c>
      <c r="H329" s="103"/>
      <c r="I329" s="103"/>
      <c r="J329" s="103"/>
    </row>
    <row r="330" spans="1:10" ht="33.75">
      <c r="A330" s="216" t="s">
        <v>298</v>
      </c>
      <c r="B330" s="217">
        <v>200</v>
      </c>
      <c r="C330" s="47" t="s">
        <v>289</v>
      </c>
      <c r="D330" s="48">
        <v>3570000</v>
      </c>
      <c r="E330" s="48">
        <v>1656345.93</v>
      </c>
      <c r="F330" s="218">
        <f t="shared" si="0"/>
        <v>1913654.07</v>
      </c>
      <c r="H330" s="103"/>
      <c r="I330" s="103"/>
      <c r="J330" s="103"/>
    </row>
    <row r="331" spans="1:10" ht="12.75">
      <c r="A331" s="216" t="s">
        <v>908</v>
      </c>
      <c r="B331" s="217">
        <v>200</v>
      </c>
      <c r="C331" s="47" t="s">
        <v>290</v>
      </c>
      <c r="D331" s="48">
        <v>3570000</v>
      </c>
      <c r="E331" s="48">
        <v>1656345.93</v>
      </c>
      <c r="F331" s="218">
        <f t="shared" si="0"/>
        <v>1913654.07</v>
      </c>
      <c r="H331" s="103"/>
      <c r="I331" s="103"/>
      <c r="J331" s="103"/>
    </row>
    <row r="332" spans="1:10" ht="12.75">
      <c r="A332" s="216" t="s">
        <v>909</v>
      </c>
      <c r="B332" s="217">
        <v>200</v>
      </c>
      <c r="C332" s="47" t="s">
        <v>291</v>
      </c>
      <c r="D332" s="48">
        <v>3570000</v>
      </c>
      <c r="E332" s="48">
        <v>1656345.93</v>
      </c>
      <c r="F332" s="218">
        <f t="shared" si="0"/>
        <v>1913654.07</v>
      </c>
      <c r="H332" s="103"/>
      <c r="I332" s="103"/>
      <c r="J332" s="103"/>
    </row>
    <row r="333" spans="1:10" ht="56.25">
      <c r="A333" s="216" t="s">
        <v>627</v>
      </c>
      <c r="B333" s="217">
        <v>200</v>
      </c>
      <c r="C333" s="47" t="s">
        <v>292</v>
      </c>
      <c r="D333" s="48">
        <f>13034160+7000000-64200</f>
        <v>19969960</v>
      </c>
      <c r="E333" s="48">
        <v>9913996.27</v>
      </c>
      <c r="F333" s="218">
        <f t="shared" si="0"/>
        <v>10055963.73</v>
      </c>
      <c r="H333" s="103"/>
      <c r="I333" s="103"/>
      <c r="J333" s="103"/>
    </row>
    <row r="334" spans="1:10" ht="22.5">
      <c r="A334" s="216" t="s">
        <v>958</v>
      </c>
      <c r="B334" s="217">
        <v>200</v>
      </c>
      <c r="C334" s="47" t="s">
        <v>293</v>
      </c>
      <c r="D334" s="48">
        <f>13034160+7000000-64200</f>
        <v>19969960</v>
      </c>
      <c r="E334" s="48">
        <v>9913996.27</v>
      </c>
      <c r="F334" s="218">
        <f t="shared" si="0"/>
        <v>10055963.73</v>
      </c>
      <c r="H334" s="103"/>
      <c r="I334" s="103"/>
      <c r="J334" s="103"/>
    </row>
    <row r="335" spans="1:10" ht="12.75">
      <c r="A335" s="216" t="s">
        <v>893</v>
      </c>
      <c r="B335" s="217">
        <v>200</v>
      </c>
      <c r="C335" s="47" t="s">
        <v>294</v>
      </c>
      <c r="D335" s="48">
        <f>13034160+7000000-64200</f>
        <v>19969960</v>
      </c>
      <c r="E335" s="48">
        <v>9913996.27</v>
      </c>
      <c r="F335" s="218">
        <f t="shared" si="0"/>
        <v>10055963.73</v>
      </c>
      <c r="H335" s="103"/>
      <c r="I335" s="103"/>
      <c r="J335" s="103"/>
    </row>
    <row r="336" spans="1:10" ht="12.75">
      <c r="A336" s="216" t="s">
        <v>901</v>
      </c>
      <c r="B336" s="217">
        <v>200</v>
      </c>
      <c r="C336" s="47" t="s">
        <v>295</v>
      </c>
      <c r="D336" s="48">
        <f>13034160+7000000-64200</f>
        <v>19969960</v>
      </c>
      <c r="E336" s="48">
        <v>9913996.27</v>
      </c>
      <c r="F336" s="218">
        <f t="shared" si="0"/>
        <v>10055963.73</v>
      </c>
      <c r="H336" s="103"/>
      <c r="I336" s="103"/>
      <c r="J336" s="103"/>
    </row>
    <row r="337" spans="1:10" ht="12.75">
      <c r="A337" s="216" t="s">
        <v>905</v>
      </c>
      <c r="B337" s="217">
        <v>200</v>
      </c>
      <c r="C337" s="47" t="s">
        <v>296</v>
      </c>
      <c r="D337" s="48">
        <f>13034160+7000000-64200</f>
        <v>19969960</v>
      </c>
      <c r="E337" s="48">
        <v>9913996.27</v>
      </c>
      <c r="F337" s="218">
        <f t="shared" si="0"/>
        <v>10055963.73</v>
      </c>
      <c r="H337" s="103"/>
      <c r="I337" s="103"/>
      <c r="J337" s="103"/>
    </row>
    <row r="338" spans="1:10" ht="78.75">
      <c r="A338" s="216" t="s">
        <v>536</v>
      </c>
      <c r="B338" s="217">
        <v>200</v>
      </c>
      <c r="C338" s="47" t="s">
        <v>531</v>
      </c>
      <c r="D338" s="48">
        <v>0</v>
      </c>
      <c r="E338" s="48">
        <v>0</v>
      </c>
      <c r="F338" s="218">
        <f aca="true" t="shared" si="8" ref="F338:F345">SUM(D338)-E338</f>
        <v>0</v>
      </c>
      <c r="H338" s="103"/>
      <c r="I338" s="103"/>
      <c r="J338" s="103"/>
    </row>
    <row r="339" spans="1:10" ht="12.75">
      <c r="A339" s="216" t="s">
        <v>877</v>
      </c>
      <c r="B339" s="217">
        <v>200</v>
      </c>
      <c r="C339" s="47" t="s">
        <v>532</v>
      </c>
      <c r="D339" s="48">
        <v>0</v>
      </c>
      <c r="E339" s="48">
        <v>0</v>
      </c>
      <c r="F339" s="218">
        <f t="shared" si="8"/>
        <v>0</v>
      </c>
      <c r="H339" s="103"/>
      <c r="I339" s="103"/>
      <c r="J339" s="103"/>
    </row>
    <row r="340" spans="1:10" ht="12.75">
      <c r="A340" s="216" t="s">
        <v>893</v>
      </c>
      <c r="B340" s="217">
        <v>200</v>
      </c>
      <c r="C340" s="47" t="s">
        <v>533</v>
      </c>
      <c r="D340" s="48">
        <v>0</v>
      </c>
      <c r="E340" s="48">
        <v>0</v>
      </c>
      <c r="F340" s="218">
        <f t="shared" si="8"/>
        <v>0</v>
      </c>
      <c r="H340" s="103"/>
      <c r="I340" s="103"/>
      <c r="J340" s="103"/>
    </row>
    <row r="341" spans="1:10" ht="12.75">
      <c r="A341" s="216" t="s">
        <v>24</v>
      </c>
      <c r="B341" s="217">
        <v>200</v>
      </c>
      <c r="C341" s="47" t="s">
        <v>534</v>
      </c>
      <c r="D341" s="48">
        <v>0</v>
      </c>
      <c r="E341" s="48">
        <v>0</v>
      </c>
      <c r="F341" s="218">
        <f t="shared" si="8"/>
        <v>0</v>
      </c>
      <c r="H341" s="103"/>
      <c r="I341" s="103"/>
      <c r="J341" s="103"/>
    </row>
    <row r="342" spans="1:10" ht="22.5">
      <c r="A342" s="216" t="s">
        <v>25</v>
      </c>
      <c r="B342" s="217">
        <v>200</v>
      </c>
      <c r="C342" s="47" t="s">
        <v>535</v>
      </c>
      <c r="D342" s="48">
        <v>0</v>
      </c>
      <c r="E342" s="48">
        <v>0</v>
      </c>
      <c r="F342" s="218">
        <f t="shared" si="8"/>
        <v>0</v>
      </c>
      <c r="H342" s="103"/>
      <c r="I342" s="103"/>
      <c r="J342" s="103"/>
    </row>
    <row r="343" spans="1:10" ht="45">
      <c r="A343" s="216" t="s">
        <v>1050</v>
      </c>
      <c r="B343" s="217">
        <v>200</v>
      </c>
      <c r="C343" s="47" t="s">
        <v>1047</v>
      </c>
      <c r="D343" s="48">
        <v>600000</v>
      </c>
      <c r="E343" s="48">
        <v>0</v>
      </c>
      <c r="F343" s="218">
        <f t="shared" si="8"/>
        <v>600000</v>
      </c>
      <c r="H343" s="103"/>
      <c r="I343" s="103"/>
      <c r="J343" s="103"/>
    </row>
    <row r="344" spans="1:10" ht="12.75">
      <c r="A344" s="216" t="s">
        <v>901</v>
      </c>
      <c r="B344" s="217">
        <v>200</v>
      </c>
      <c r="C344" s="47" t="s">
        <v>1048</v>
      </c>
      <c r="D344" s="48">
        <v>600000</v>
      </c>
      <c r="E344" s="48">
        <v>0</v>
      </c>
      <c r="F344" s="218">
        <f t="shared" si="8"/>
        <v>600000</v>
      </c>
      <c r="H344" s="103"/>
      <c r="I344" s="103"/>
      <c r="J344" s="103"/>
    </row>
    <row r="345" spans="1:10" ht="22.5">
      <c r="A345" s="216" t="s">
        <v>958</v>
      </c>
      <c r="B345" s="217">
        <v>200</v>
      </c>
      <c r="C345" s="47" t="s">
        <v>1049</v>
      </c>
      <c r="D345" s="48">
        <v>600000</v>
      </c>
      <c r="E345" s="48">
        <v>0</v>
      </c>
      <c r="F345" s="218">
        <f t="shared" si="8"/>
        <v>600000</v>
      </c>
      <c r="H345" s="103"/>
      <c r="I345" s="103"/>
      <c r="J345" s="103"/>
    </row>
    <row r="346" spans="1:10" ht="45">
      <c r="A346" s="216" t="s">
        <v>629</v>
      </c>
      <c r="B346" s="217">
        <v>200</v>
      </c>
      <c r="C346" s="47" t="s">
        <v>628</v>
      </c>
      <c r="D346" s="48">
        <v>88000</v>
      </c>
      <c r="E346" s="48">
        <v>0</v>
      </c>
      <c r="F346" s="218">
        <f t="shared" si="0"/>
        <v>88000</v>
      </c>
      <c r="H346" s="103"/>
      <c r="I346" s="103"/>
      <c r="J346" s="103"/>
    </row>
    <row r="347" spans="1:10" ht="56.25">
      <c r="A347" s="216" t="s">
        <v>643</v>
      </c>
      <c r="B347" s="217">
        <v>200</v>
      </c>
      <c r="C347" s="47" t="s">
        <v>630</v>
      </c>
      <c r="D347" s="48">
        <v>88000</v>
      </c>
      <c r="E347" s="48">
        <v>0</v>
      </c>
      <c r="F347" s="218">
        <f t="shared" si="0"/>
        <v>88000</v>
      </c>
      <c r="H347" s="103"/>
      <c r="I347" s="103"/>
      <c r="J347" s="103"/>
    </row>
    <row r="348" spans="1:10" ht="22.5">
      <c r="A348" s="216" t="s">
        <v>958</v>
      </c>
      <c r="B348" s="217">
        <v>200</v>
      </c>
      <c r="C348" s="47" t="s">
        <v>631</v>
      </c>
      <c r="D348" s="48">
        <v>88000</v>
      </c>
      <c r="E348" s="48">
        <v>0</v>
      </c>
      <c r="F348" s="218">
        <f t="shared" si="0"/>
        <v>88000</v>
      </c>
      <c r="H348" s="103"/>
      <c r="I348" s="103"/>
      <c r="J348" s="103"/>
    </row>
    <row r="349" spans="1:10" ht="12.75">
      <c r="A349" s="216" t="s">
        <v>908</v>
      </c>
      <c r="B349" s="217">
        <v>200</v>
      </c>
      <c r="C349" s="47" t="s">
        <v>632</v>
      </c>
      <c r="D349" s="48">
        <v>88000</v>
      </c>
      <c r="E349" s="48">
        <v>0</v>
      </c>
      <c r="F349" s="218">
        <f t="shared" si="0"/>
        <v>88000</v>
      </c>
      <c r="H349" s="103"/>
      <c r="I349" s="103"/>
      <c r="J349" s="103"/>
    </row>
    <row r="350" spans="1:10" ht="12.75">
      <c r="A350" s="216" t="s">
        <v>909</v>
      </c>
      <c r="B350" s="217">
        <v>200</v>
      </c>
      <c r="C350" s="47" t="s">
        <v>633</v>
      </c>
      <c r="D350" s="48">
        <v>88000</v>
      </c>
      <c r="E350" s="48">
        <v>0</v>
      </c>
      <c r="F350" s="218">
        <f t="shared" si="0"/>
        <v>88000</v>
      </c>
      <c r="H350" s="103"/>
      <c r="I350" s="103"/>
      <c r="J350" s="103"/>
    </row>
    <row r="351" spans="1:10" ht="12.75">
      <c r="A351" s="216" t="s">
        <v>931</v>
      </c>
      <c r="B351" s="217">
        <v>200</v>
      </c>
      <c r="C351" s="47" t="s">
        <v>932</v>
      </c>
      <c r="D351" s="48">
        <v>1400000</v>
      </c>
      <c r="E351" s="48">
        <v>282686.97</v>
      </c>
      <c r="F351" s="218">
        <f>SUM(D351)-E351</f>
        <v>1117313.03</v>
      </c>
      <c r="H351" s="103"/>
      <c r="I351" s="103"/>
      <c r="J351" s="103"/>
    </row>
    <row r="352" spans="1:10" ht="33.75">
      <c r="A352" s="216" t="s">
        <v>299</v>
      </c>
      <c r="B352" s="217">
        <v>200</v>
      </c>
      <c r="C352" s="47" t="s">
        <v>634</v>
      </c>
      <c r="D352" s="48">
        <v>1400000</v>
      </c>
      <c r="E352" s="48">
        <v>282686.97</v>
      </c>
      <c r="F352" s="218">
        <f>SUM(D352)-E352</f>
        <v>1117313.03</v>
      </c>
      <c r="H352" s="103"/>
      <c r="I352" s="103"/>
      <c r="J352" s="103"/>
    </row>
    <row r="353" spans="1:10" ht="57" customHeight="1">
      <c r="A353" s="216" t="s">
        <v>300</v>
      </c>
      <c r="B353" s="217">
        <v>200</v>
      </c>
      <c r="C353" s="47" t="s">
        <v>635</v>
      </c>
      <c r="D353" s="48">
        <v>100000</v>
      </c>
      <c r="E353" s="48">
        <v>22500</v>
      </c>
      <c r="F353" s="218">
        <f>SUM(D353)-E353</f>
        <v>77500</v>
      </c>
      <c r="H353" s="103"/>
      <c r="I353" s="103"/>
      <c r="J353" s="103"/>
    </row>
    <row r="354" spans="1:10" ht="22.5">
      <c r="A354" s="216" t="s">
        <v>957</v>
      </c>
      <c r="B354" s="217">
        <v>200</v>
      </c>
      <c r="C354" s="47" t="s">
        <v>636</v>
      </c>
      <c r="D354" s="48">
        <v>100000</v>
      </c>
      <c r="E354" s="48">
        <v>22500</v>
      </c>
      <c r="F354" s="218">
        <f aca="true" t="shared" si="9" ref="F354:F362">SUM(D354)-E354</f>
        <v>77500</v>
      </c>
      <c r="H354" s="103"/>
      <c r="I354" s="103"/>
      <c r="J354" s="103"/>
    </row>
    <row r="355" spans="1:10" ht="12.75">
      <c r="A355" s="216" t="s">
        <v>893</v>
      </c>
      <c r="B355" s="217">
        <v>200</v>
      </c>
      <c r="C355" s="47" t="s">
        <v>637</v>
      </c>
      <c r="D355" s="48">
        <v>100000</v>
      </c>
      <c r="E355" s="48">
        <v>22500</v>
      </c>
      <c r="F355" s="218">
        <f t="shared" si="9"/>
        <v>77500</v>
      </c>
      <c r="H355" s="103"/>
      <c r="I355" s="103"/>
      <c r="J355" s="103"/>
    </row>
    <row r="356" spans="1:10" ht="12.75">
      <c r="A356" s="216" t="s">
        <v>901</v>
      </c>
      <c r="B356" s="217">
        <v>200</v>
      </c>
      <c r="C356" s="47" t="s">
        <v>638</v>
      </c>
      <c r="D356" s="48">
        <v>100000</v>
      </c>
      <c r="E356" s="48">
        <v>22500</v>
      </c>
      <c r="F356" s="218">
        <f t="shared" si="9"/>
        <v>77500</v>
      </c>
      <c r="H356" s="103"/>
      <c r="I356" s="103"/>
      <c r="J356" s="103"/>
    </row>
    <row r="357" spans="1:10" ht="18.75" customHeight="1">
      <c r="A357" s="216" t="s">
        <v>906</v>
      </c>
      <c r="B357" s="217">
        <v>200</v>
      </c>
      <c r="C357" s="47" t="s">
        <v>639</v>
      </c>
      <c r="D357" s="48">
        <v>100000</v>
      </c>
      <c r="E357" s="48">
        <v>22500</v>
      </c>
      <c r="F357" s="218">
        <f t="shared" si="9"/>
        <v>77500</v>
      </c>
      <c r="H357" s="103"/>
      <c r="I357" s="103"/>
      <c r="J357" s="103"/>
    </row>
    <row r="358" spans="1:10" ht="56.25">
      <c r="A358" s="216" t="s">
        <v>301</v>
      </c>
      <c r="B358" s="217">
        <v>200</v>
      </c>
      <c r="C358" s="47" t="s">
        <v>640</v>
      </c>
      <c r="D358" s="48">
        <v>1300000</v>
      </c>
      <c r="E358" s="48">
        <v>260186.97</v>
      </c>
      <c r="F358" s="218">
        <f t="shared" si="9"/>
        <v>1039813.03</v>
      </c>
      <c r="H358" s="103"/>
      <c r="I358" s="103"/>
      <c r="J358" s="103"/>
    </row>
    <row r="359" spans="1:10" ht="22.5">
      <c r="A359" s="216" t="s">
        <v>958</v>
      </c>
      <c r="B359" s="217">
        <v>200</v>
      </c>
      <c r="C359" s="47" t="s">
        <v>641</v>
      </c>
      <c r="D359" s="48">
        <v>1300000</v>
      </c>
      <c r="E359" s="48">
        <v>260186.97</v>
      </c>
      <c r="F359" s="218">
        <f t="shared" si="9"/>
        <v>1039813.03</v>
      </c>
      <c r="H359" s="103"/>
      <c r="I359" s="103"/>
      <c r="J359" s="103"/>
    </row>
    <row r="360" spans="1:10" ht="12.75">
      <c r="A360" s="216" t="s">
        <v>893</v>
      </c>
      <c r="B360" s="217">
        <v>200</v>
      </c>
      <c r="C360" s="47" t="s">
        <v>642</v>
      </c>
      <c r="D360" s="48">
        <v>1300000</v>
      </c>
      <c r="E360" s="48">
        <v>260186.97</v>
      </c>
      <c r="F360" s="218">
        <f t="shared" si="9"/>
        <v>1039813.03</v>
      </c>
      <c r="H360" s="103"/>
      <c r="I360" s="103"/>
      <c r="J360" s="103"/>
    </row>
    <row r="361" spans="1:10" ht="12.75">
      <c r="A361" s="216" t="s">
        <v>901</v>
      </c>
      <c r="B361" s="217">
        <v>200</v>
      </c>
      <c r="C361" s="47" t="s">
        <v>302</v>
      </c>
      <c r="D361" s="48">
        <v>1300000</v>
      </c>
      <c r="E361" s="48">
        <v>260186.97</v>
      </c>
      <c r="F361" s="218">
        <f t="shared" si="9"/>
        <v>1039813.03</v>
      </c>
      <c r="H361" s="103"/>
      <c r="I361" s="103"/>
      <c r="J361" s="103"/>
    </row>
    <row r="362" spans="1:10" ht="12.75">
      <c r="A362" s="216" t="s">
        <v>906</v>
      </c>
      <c r="B362" s="217">
        <v>200</v>
      </c>
      <c r="C362" s="47" t="s">
        <v>303</v>
      </c>
      <c r="D362" s="48">
        <v>1300000</v>
      </c>
      <c r="E362" s="48">
        <v>260186.97</v>
      </c>
      <c r="F362" s="218">
        <f t="shared" si="9"/>
        <v>1039813.03</v>
      </c>
      <c r="H362" s="103"/>
      <c r="I362" s="103"/>
      <c r="J362" s="103"/>
    </row>
    <row r="363" spans="1:10" ht="12.75" hidden="1">
      <c r="A363" s="216" t="s">
        <v>910</v>
      </c>
      <c r="B363" s="217">
        <v>200</v>
      </c>
      <c r="C363" s="47" t="s">
        <v>788</v>
      </c>
      <c r="D363" s="48">
        <v>0</v>
      </c>
      <c r="E363" s="48">
        <v>2169431.31</v>
      </c>
      <c r="F363" s="218">
        <f t="shared" si="0"/>
        <v>-2169431.31</v>
      </c>
      <c r="H363" s="103"/>
      <c r="I363" s="103"/>
      <c r="J363" s="103"/>
    </row>
    <row r="364" spans="1:10" ht="12.75" hidden="1">
      <c r="A364" s="219" t="s">
        <v>929</v>
      </c>
      <c r="B364" s="220">
        <v>200</v>
      </c>
      <c r="C364" s="46" t="s">
        <v>930</v>
      </c>
      <c r="D364" s="45">
        <f>D365</f>
        <v>0</v>
      </c>
      <c r="E364" s="48">
        <v>2169431.31</v>
      </c>
      <c r="F364" s="221">
        <f t="shared" si="0"/>
        <v>-2169431.31</v>
      </c>
      <c r="H364" s="103"/>
      <c r="I364" s="103"/>
      <c r="J364" s="103"/>
    </row>
    <row r="365" spans="1:10" ht="12.75" hidden="1">
      <c r="A365" s="216" t="s">
        <v>931</v>
      </c>
      <c r="B365" s="217">
        <v>200</v>
      </c>
      <c r="C365" s="47" t="s">
        <v>932</v>
      </c>
      <c r="D365" s="48">
        <v>0</v>
      </c>
      <c r="E365" s="48">
        <v>2169431.31</v>
      </c>
      <c r="F365" s="218">
        <f t="shared" si="0"/>
        <v>-2169431.31</v>
      </c>
      <c r="H365" s="103"/>
      <c r="I365" s="103"/>
      <c r="J365" s="103"/>
    </row>
    <row r="366" spans="1:10" ht="22.5" hidden="1">
      <c r="A366" s="216" t="s">
        <v>970</v>
      </c>
      <c r="B366" s="217">
        <v>200</v>
      </c>
      <c r="C366" s="47" t="s">
        <v>971</v>
      </c>
      <c r="D366" s="48">
        <v>0</v>
      </c>
      <c r="E366" s="48">
        <v>2169431.31</v>
      </c>
      <c r="F366" s="218">
        <f t="shared" si="0"/>
        <v>-2169431.31</v>
      </c>
      <c r="H366" s="103"/>
      <c r="I366" s="103"/>
      <c r="J366" s="103"/>
    </row>
    <row r="367" spans="1:10" ht="22.5" hidden="1">
      <c r="A367" s="216" t="s">
        <v>892</v>
      </c>
      <c r="B367" s="217">
        <v>200</v>
      </c>
      <c r="C367" s="47" t="s">
        <v>845</v>
      </c>
      <c r="D367" s="48">
        <v>0</v>
      </c>
      <c r="E367" s="48">
        <v>2169431.31</v>
      </c>
      <c r="F367" s="218">
        <f t="shared" si="0"/>
        <v>-2169431.31</v>
      </c>
      <c r="H367" s="103"/>
      <c r="I367" s="103"/>
      <c r="J367" s="103"/>
    </row>
    <row r="368" spans="1:10" ht="12.75" hidden="1">
      <c r="A368" s="216" t="s">
        <v>893</v>
      </c>
      <c r="B368" s="217">
        <v>200</v>
      </c>
      <c r="C368" s="47" t="s">
        <v>846</v>
      </c>
      <c r="D368" s="48">
        <v>0</v>
      </c>
      <c r="E368" s="48">
        <v>2169431.31</v>
      </c>
      <c r="F368" s="218">
        <f t="shared" si="0"/>
        <v>-2169431.31</v>
      </c>
      <c r="H368" s="103"/>
      <c r="I368" s="103"/>
      <c r="J368" s="103"/>
    </row>
    <row r="369" spans="1:10" ht="12.75" hidden="1">
      <c r="A369" s="216" t="s">
        <v>901</v>
      </c>
      <c r="B369" s="217">
        <v>200</v>
      </c>
      <c r="C369" s="47" t="s">
        <v>847</v>
      </c>
      <c r="D369" s="48">
        <v>0</v>
      </c>
      <c r="E369" s="48">
        <v>2169431.31</v>
      </c>
      <c r="F369" s="218">
        <f t="shared" si="0"/>
        <v>-2169431.31</v>
      </c>
      <c r="H369" s="103"/>
      <c r="I369" s="103"/>
      <c r="J369" s="103"/>
    </row>
    <row r="370" spans="1:10" ht="12.75" hidden="1">
      <c r="A370" s="216" t="s">
        <v>906</v>
      </c>
      <c r="B370" s="217">
        <v>200</v>
      </c>
      <c r="C370" s="47" t="s">
        <v>848</v>
      </c>
      <c r="D370" s="48">
        <v>0</v>
      </c>
      <c r="E370" s="48">
        <v>2169431.31</v>
      </c>
      <c r="F370" s="218">
        <f t="shared" si="0"/>
        <v>-2169431.31</v>
      </c>
      <c r="H370" s="103"/>
      <c r="I370" s="103"/>
      <c r="J370" s="103"/>
    </row>
    <row r="371" spans="1:10" ht="78.75" hidden="1">
      <c r="A371" s="216" t="s">
        <v>936</v>
      </c>
      <c r="B371" s="217">
        <v>200</v>
      </c>
      <c r="C371" s="47" t="s">
        <v>937</v>
      </c>
      <c r="D371" s="48"/>
      <c r="E371" s="48">
        <v>2169431.31</v>
      </c>
      <c r="F371" s="218">
        <f t="shared" si="0"/>
        <v>-2169431.31</v>
      </c>
      <c r="H371" s="103"/>
      <c r="I371" s="103"/>
      <c r="J371" s="103"/>
    </row>
    <row r="372" spans="1:10" ht="12.75" hidden="1">
      <c r="A372" s="216" t="s">
        <v>886</v>
      </c>
      <c r="B372" s="217">
        <v>200</v>
      </c>
      <c r="C372" s="47" t="s">
        <v>938</v>
      </c>
      <c r="D372" s="48"/>
      <c r="E372" s="48">
        <v>2169431.31</v>
      </c>
      <c r="F372" s="218">
        <f aca="true" t="shared" si="10" ref="F372:F552">SUM(D372)-E372</f>
        <v>-2169431.31</v>
      </c>
      <c r="H372" s="103"/>
      <c r="I372" s="103"/>
      <c r="J372" s="103"/>
    </row>
    <row r="373" spans="1:10" ht="12.75" hidden="1">
      <c r="A373" s="216"/>
      <c r="B373" s="217">
        <v>200</v>
      </c>
      <c r="C373" s="47" t="s">
        <v>939</v>
      </c>
      <c r="D373" s="48"/>
      <c r="E373" s="48">
        <v>2169431.31</v>
      </c>
      <c r="F373" s="218">
        <f t="shared" si="10"/>
        <v>-2169431.31</v>
      </c>
      <c r="H373" s="103"/>
      <c r="I373" s="103"/>
      <c r="J373" s="103"/>
    </row>
    <row r="374" spans="1:10" ht="22.5" hidden="1">
      <c r="A374" s="216" t="s">
        <v>892</v>
      </c>
      <c r="B374" s="217">
        <v>200</v>
      </c>
      <c r="C374" s="47" t="s">
        <v>940</v>
      </c>
      <c r="D374" s="48"/>
      <c r="E374" s="48">
        <v>2169431.31</v>
      </c>
      <c r="F374" s="218">
        <f t="shared" si="10"/>
        <v>-2169431.31</v>
      </c>
      <c r="H374" s="103"/>
      <c r="I374" s="103"/>
      <c r="J374" s="103"/>
    </row>
    <row r="375" spans="1:10" ht="12.75" hidden="1">
      <c r="A375" s="216" t="s">
        <v>893</v>
      </c>
      <c r="B375" s="217">
        <v>200</v>
      </c>
      <c r="C375" s="47" t="s">
        <v>941</v>
      </c>
      <c r="D375" s="48"/>
      <c r="E375" s="48">
        <v>2169431.31</v>
      </c>
      <c r="F375" s="218">
        <f t="shared" si="10"/>
        <v>-2169431.31</v>
      </c>
      <c r="H375" s="103"/>
      <c r="I375" s="103"/>
      <c r="J375" s="103"/>
    </row>
    <row r="376" spans="1:10" ht="12.75" hidden="1">
      <c r="A376" s="216" t="s">
        <v>901</v>
      </c>
      <c r="B376" s="217">
        <v>200</v>
      </c>
      <c r="C376" s="47" t="s">
        <v>944</v>
      </c>
      <c r="D376" s="48"/>
      <c r="E376" s="48">
        <v>2169431.31</v>
      </c>
      <c r="F376" s="218">
        <f t="shared" si="10"/>
        <v>-2169431.31</v>
      </c>
      <c r="H376" s="103"/>
      <c r="I376" s="103"/>
      <c r="J376" s="103"/>
    </row>
    <row r="377" spans="1:10" ht="12.75" hidden="1">
      <c r="A377" s="216" t="s">
        <v>906</v>
      </c>
      <c r="B377" s="217">
        <v>200</v>
      </c>
      <c r="C377" s="47" t="s">
        <v>945</v>
      </c>
      <c r="D377" s="48"/>
      <c r="E377" s="48">
        <v>2169431.31</v>
      </c>
      <c r="F377" s="218">
        <f t="shared" si="10"/>
        <v>-2169431.31</v>
      </c>
      <c r="H377" s="103"/>
      <c r="I377" s="103"/>
      <c r="J377" s="103"/>
    </row>
    <row r="378" spans="1:10" ht="12.75">
      <c r="A378" s="219" t="s">
        <v>946</v>
      </c>
      <c r="B378" s="220">
        <v>200</v>
      </c>
      <c r="C378" s="46" t="s">
        <v>947</v>
      </c>
      <c r="D378" s="45">
        <f>D379+D497+D573+D675</f>
        <v>142912100</v>
      </c>
      <c r="E378" s="45">
        <v>90847498.07</v>
      </c>
      <c r="F378" s="221">
        <f t="shared" si="10"/>
        <v>52064601.93000001</v>
      </c>
      <c r="H378" s="103"/>
      <c r="I378" s="103"/>
      <c r="J378" s="103"/>
    </row>
    <row r="379" spans="1:10" ht="12.75">
      <c r="A379" s="216" t="s">
        <v>948</v>
      </c>
      <c r="B379" s="217">
        <v>200</v>
      </c>
      <c r="C379" s="47" t="s">
        <v>949</v>
      </c>
      <c r="D379" s="48">
        <v>16925100</v>
      </c>
      <c r="E379" s="48">
        <v>12767889.84</v>
      </c>
      <c r="F379" s="218">
        <f t="shared" si="10"/>
        <v>4157210.16</v>
      </c>
      <c r="H379" s="103"/>
      <c r="I379" s="103"/>
      <c r="J379" s="103"/>
    </row>
    <row r="380" spans="1:10" ht="74.25" customHeight="1">
      <c r="A380" s="216" t="s">
        <v>310</v>
      </c>
      <c r="B380" s="217">
        <v>200</v>
      </c>
      <c r="C380" s="47" t="s">
        <v>304</v>
      </c>
      <c r="D380" s="48">
        <v>13502000</v>
      </c>
      <c r="E380" s="48">
        <v>12358485.88</v>
      </c>
      <c r="F380" s="218">
        <f t="shared" si="10"/>
        <v>1143514.1199999992</v>
      </c>
      <c r="H380" s="103"/>
      <c r="I380" s="103"/>
      <c r="J380" s="103"/>
    </row>
    <row r="381" spans="1:10" ht="144" customHeight="1">
      <c r="A381" s="216" t="s">
        <v>311</v>
      </c>
      <c r="B381" s="217">
        <v>200</v>
      </c>
      <c r="C381" s="47" t="s">
        <v>305</v>
      </c>
      <c r="D381" s="48">
        <v>12400000</v>
      </c>
      <c r="E381" s="48">
        <v>12358485.88</v>
      </c>
      <c r="F381" s="218">
        <f t="shared" si="10"/>
        <v>41514.11999999918</v>
      </c>
      <c r="H381" s="103"/>
      <c r="I381" s="103"/>
      <c r="J381" s="103"/>
    </row>
    <row r="382" spans="1:10" ht="12.75" hidden="1">
      <c r="A382" s="216"/>
      <c r="B382" s="217">
        <v>200</v>
      </c>
      <c r="C382" s="258"/>
      <c r="D382" s="48">
        <v>20000000</v>
      </c>
      <c r="E382" s="48">
        <v>12358485.88</v>
      </c>
      <c r="F382" s="250">
        <f t="shared" si="10"/>
        <v>7641514.119999999</v>
      </c>
      <c r="H382" s="103"/>
      <c r="I382" s="103"/>
      <c r="J382" s="103"/>
    </row>
    <row r="383" spans="1:10" ht="12.75" hidden="1">
      <c r="A383" s="216"/>
      <c r="B383" s="217">
        <v>200</v>
      </c>
      <c r="C383" s="258"/>
      <c r="D383" s="48">
        <v>20000000</v>
      </c>
      <c r="E383" s="48">
        <v>12358485.88</v>
      </c>
      <c r="F383" s="250">
        <f t="shared" si="10"/>
        <v>7641514.119999999</v>
      </c>
      <c r="H383" s="103"/>
      <c r="I383" s="103"/>
      <c r="J383" s="103"/>
    </row>
    <row r="384" spans="1:10" ht="33.75">
      <c r="A384" s="216" t="s">
        <v>840</v>
      </c>
      <c r="B384" s="217">
        <v>200</v>
      </c>
      <c r="C384" s="47" t="s">
        <v>306</v>
      </c>
      <c r="D384" s="48">
        <v>12400000</v>
      </c>
      <c r="E384" s="48">
        <v>12358485.88</v>
      </c>
      <c r="F384" s="218">
        <f t="shared" si="10"/>
        <v>41514.11999999918</v>
      </c>
      <c r="H384" s="103"/>
      <c r="I384" s="103"/>
      <c r="J384" s="103"/>
    </row>
    <row r="385" spans="1:10" ht="12.75">
      <c r="A385" s="216" t="s">
        <v>893</v>
      </c>
      <c r="B385" s="217">
        <v>200</v>
      </c>
      <c r="C385" s="47" t="s">
        <v>307</v>
      </c>
      <c r="D385" s="48">
        <v>12400000</v>
      </c>
      <c r="E385" s="48">
        <v>12358485.88</v>
      </c>
      <c r="F385" s="218">
        <f t="shared" si="10"/>
        <v>41514.11999999918</v>
      </c>
      <c r="H385" s="103"/>
      <c r="I385" s="103"/>
      <c r="J385" s="103"/>
    </row>
    <row r="386" spans="1:10" ht="12.75">
      <c r="A386" s="216" t="s">
        <v>22</v>
      </c>
      <c r="B386" s="217">
        <v>200</v>
      </c>
      <c r="C386" s="47" t="s">
        <v>308</v>
      </c>
      <c r="D386" s="48">
        <v>12400000</v>
      </c>
      <c r="E386" s="48">
        <v>12358485.88</v>
      </c>
      <c r="F386" s="218">
        <f t="shared" si="10"/>
        <v>41514.11999999918</v>
      </c>
      <c r="H386" s="103"/>
      <c r="I386" s="103"/>
      <c r="J386" s="103"/>
    </row>
    <row r="387" spans="1:10" ht="33.75">
      <c r="A387" s="216" t="s">
        <v>950</v>
      </c>
      <c r="B387" s="217">
        <v>200</v>
      </c>
      <c r="C387" s="47" t="s">
        <v>309</v>
      </c>
      <c r="D387" s="48">
        <v>12400000</v>
      </c>
      <c r="E387" s="48">
        <v>12358485.88</v>
      </c>
      <c r="F387" s="218">
        <f t="shared" si="10"/>
        <v>41514.11999999918</v>
      </c>
      <c r="H387" s="103"/>
      <c r="I387" s="103"/>
      <c r="J387" s="103"/>
    </row>
    <row r="388" spans="1:10" ht="135" customHeight="1" hidden="1">
      <c r="A388" s="216" t="s">
        <v>311</v>
      </c>
      <c r="B388" s="217">
        <v>200</v>
      </c>
      <c r="C388" s="47" t="s">
        <v>312</v>
      </c>
      <c r="D388" s="48">
        <v>0</v>
      </c>
      <c r="E388" s="48">
        <v>0</v>
      </c>
      <c r="F388" s="218">
        <f t="shared" si="10"/>
        <v>0</v>
      </c>
      <c r="H388" s="103"/>
      <c r="I388" s="103"/>
      <c r="J388" s="103"/>
    </row>
    <row r="389" spans="1:10" ht="33.75" hidden="1">
      <c r="A389" s="216" t="s">
        <v>840</v>
      </c>
      <c r="B389" s="217">
        <v>200</v>
      </c>
      <c r="C389" s="47" t="s">
        <v>313</v>
      </c>
      <c r="D389" s="48">
        <v>0</v>
      </c>
      <c r="E389" s="48">
        <v>0</v>
      </c>
      <c r="F389" s="218">
        <f t="shared" si="10"/>
        <v>0</v>
      </c>
      <c r="H389" s="103"/>
      <c r="I389" s="103"/>
      <c r="J389" s="103"/>
    </row>
    <row r="390" spans="1:10" ht="12.75" hidden="1">
      <c r="A390" s="216" t="s">
        <v>893</v>
      </c>
      <c r="B390" s="217">
        <v>200</v>
      </c>
      <c r="C390" s="47" t="s">
        <v>314</v>
      </c>
      <c r="D390" s="48">
        <v>0</v>
      </c>
      <c r="E390" s="48">
        <v>0</v>
      </c>
      <c r="F390" s="218">
        <f t="shared" si="10"/>
        <v>0</v>
      </c>
      <c r="H390" s="103"/>
      <c r="I390" s="103"/>
      <c r="J390" s="103"/>
    </row>
    <row r="391" spans="1:10" ht="12.75" hidden="1">
      <c r="A391" s="216" t="s">
        <v>22</v>
      </c>
      <c r="B391" s="217">
        <v>200</v>
      </c>
      <c r="C391" s="47" t="s">
        <v>315</v>
      </c>
      <c r="D391" s="48">
        <v>0</v>
      </c>
      <c r="E391" s="48">
        <v>0</v>
      </c>
      <c r="F391" s="218">
        <f t="shared" si="10"/>
        <v>0</v>
      </c>
      <c r="H391" s="103"/>
      <c r="I391" s="103"/>
      <c r="J391" s="103"/>
    </row>
    <row r="392" spans="1:10" ht="33.75" hidden="1">
      <c r="A392" s="216" t="s">
        <v>950</v>
      </c>
      <c r="B392" s="217">
        <v>200</v>
      </c>
      <c r="C392" s="47" t="s">
        <v>316</v>
      </c>
      <c r="D392" s="48">
        <v>0</v>
      </c>
      <c r="E392" s="48">
        <v>0</v>
      </c>
      <c r="F392" s="218">
        <f t="shared" si="10"/>
        <v>0</v>
      </c>
      <c r="H392" s="103"/>
      <c r="I392" s="103"/>
      <c r="J392" s="103"/>
    </row>
    <row r="393" spans="1:10" ht="159.75" customHeight="1" hidden="1">
      <c r="A393" s="216" t="s">
        <v>663</v>
      </c>
      <c r="B393" s="217">
        <v>200</v>
      </c>
      <c r="C393" s="47" t="s">
        <v>317</v>
      </c>
      <c r="D393" s="48">
        <v>0</v>
      </c>
      <c r="E393" s="48">
        <v>0</v>
      </c>
      <c r="F393" s="218">
        <f t="shared" si="10"/>
        <v>0</v>
      </c>
      <c r="H393" s="103"/>
      <c r="I393" s="103"/>
      <c r="J393" s="103"/>
    </row>
    <row r="394" spans="1:10" ht="12.75" hidden="1">
      <c r="A394" s="216"/>
      <c r="B394" s="217">
        <v>200</v>
      </c>
      <c r="C394" s="47"/>
      <c r="D394" s="48">
        <v>0</v>
      </c>
      <c r="E394" s="48">
        <v>0</v>
      </c>
      <c r="F394" s="218">
        <f t="shared" si="10"/>
        <v>0</v>
      </c>
      <c r="H394" s="103"/>
      <c r="I394" s="103"/>
      <c r="J394" s="103"/>
    </row>
    <row r="395" spans="1:10" ht="33" customHeight="1" hidden="1">
      <c r="A395" s="216"/>
      <c r="B395" s="217">
        <v>200</v>
      </c>
      <c r="C395" s="47"/>
      <c r="D395" s="48">
        <v>0</v>
      </c>
      <c r="E395" s="48">
        <v>0</v>
      </c>
      <c r="F395" s="218">
        <f t="shared" si="10"/>
        <v>0</v>
      </c>
      <c r="H395" s="103"/>
      <c r="I395" s="103"/>
      <c r="J395" s="103"/>
    </row>
    <row r="396" spans="1:10" ht="12.75" hidden="1">
      <c r="A396" s="216"/>
      <c r="B396" s="217">
        <v>200</v>
      </c>
      <c r="C396" s="47"/>
      <c r="D396" s="48">
        <v>0</v>
      </c>
      <c r="E396" s="48">
        <v>0</v>
      </c>
      <c r="F396" s="218">
        <f t="shared" si="10"/>
        <v>0</v>
      </c>
      <c r="H396" s="103"/>
      <c r="I396" s="103"/>
      <c r="J396" s="103"/>
    </row>
    <row r="397" spans="1:10" ht="12.75" hidden="1">
      <c r="A397" s="216"/>
      <c r="B397" s="217">
        <v>200</v>
      </c>
      <c r="C397" s="47"/>
      <c r="D397" s="48">
        <v>0</v>
      </c>
      <c r="E397" s="48">
        <v>0</v>
      </c>
      <c r="F397" s="218">
        <f t="shared" si="10"/>
        <v>0</v>
      </c>
      <c r="H397" s="103"/>
      <c r="I397" s="103"/>
      <c r="J397" s="103"/>
    </row>
    <row r="398" spans="1:10" ht="12.75" hidden="1">
      <c r="A398" s="216"/>
      <c r="B398" s="217">
        <v>200</v>
      </c>
      <c r="C398" s="47"/>
      <c r="D398" s="48">
        <v>0</v>
      </c>
      <c r="E398" s="48">
        <v>0</v>
      </c>
      <c r="F398" s="218">
        <f t="shared" si="10"/>
        <v>0</v>
      </c>
      <c r="H398" s="103"/>
      <c r="I398" s="103"/>
      <c r="J398" s="103"/>
    </row>
    <row r="399" spans="1:10" ht="12.75" hidden="1">
      <c r="A399" s="216"/>
      <c r="B399" s="217">
        <v>200</v>
      </c>
      <c r="C399" s="47"/>
      <c r="D399" s="48">
        <v>0</v>
      </c>
      <c r="E399" s="48">
        <v>0</v>
      </c>
      <c r="F399" s="218">
        <f t="shared" si="10"/>
        <v>0</v>
      </c>
      <c r="H399" s="103"/>
      <c r="I399" s="103"/>
      <c r="J399" s="103"/>
    </row>
    <row r="400" spans="1:10" ht="12.75" hidden="1">
      <c r="A400" s="216"/>
      <c r="B400" s="217">
        <v>200</v>
      </c>
      <c r="C400" s="47"/>
      <c r="D400" s="48">
        <v>0</v>
      </c>
      <c r="E400" s="48">
        <v>0</v>
      </c>
      <c r="F400" s="218">
        <f t="shared" si="10"/>
        <v>0</v>
      </c>
      <c r="H400" s="103"/>
      <c r="I400" s="103"/>
      <c r="J400" s="103"/>
    </row>
    <row r="401" spans="1:10" ht="12.75" hidden="1">
      <c r="A401" s="216"/>
      <c r="B401" s="217">
        <v>200</v>
      </c>
      <c r="C401" s="47"/>
      <c r="D401" s="48">
        <v>0</v>
      </c>
      <c r="E401" s="48">
        <v>0</v>
      </c>
      <c r="F401" s="218">
        <f t="shared" si="10"/>
        <v>0</v>
      </c>
      <c r="H401" s="103"/>
      <c r="I401" s="103"/>
      <c r="J401" s="103"/>
    </row>
    <row r="402" spans="1:10" ht="12.75" hidden="1">
      <c r="A402" s="216"/>
      <c r="B402" s="217">
        <v>200</v>
      </c>
      <c r="C402" s="47"/>
      <c r="D402" s="48">
        <v>0</v>
      </c>
      <c r="E402" s="48">
        <v>0</v>
      </c>
      <c r="F402" s="218">
        <f t="shared" si="10"/>
        <v>0</v>
      </c>
      <c r="H402" s="103"/>
      <c r="I402" s="103"/>
      <c r="J402" s="103"/>
    </row>
    <row r="403" spans="1:10" ht="33.75" hidden="1">
      <c r="A403" s="216" t="s">
        <v>840</v>
      </c>
      <c r="B403" s="217">
        <v>200</v>
      </c>
      <c r="C403" s="47" t="s">
        <v>318</v>
      </c>
      <c r="D403" s="48">
        <v>0</v>
      </c>
      <c r="E403" s="48">
        <v>0</v>
      </c>
      <c r="F403" s="218">
        <f t="shared" si="10"/>
        <v>0</v>
      </c>
      <c r="H403" s="103"/>
      <c r="I403" s="103"/>
      <c r="J403" s="103"/>
    </row>
    <row r="404" spans="1:10" ht="12.75" hidden="1">
      <c r="A404" s="216"/>
      <c r="B404" s="217">
        <v>200</v>
      </c>
      <c r="C404" s="47"/>
      <c r="D404" s="48">
        <v>0</v>
      </c>
      <c r="E404" s="48">
        <v>0</v>
      </c>
      <c r="F404" s="218">
        <f t="shared" si="10"/>
        <v>0</v>
      </c>
      <c r="H404" s="103"/>
      <c r="I404" s="103"/>
      <c r="J404" s="103"/>
    </row>
    <row r="405" spans="1:10" ht="12.75" hidden="1">
      <c r="A405" s="216"/>
      <c r="B405" s="217">
        <v>200</v>
      </c>
      <c r="C405" s="47"/>
      <c r="D405" s="48">
        <v>0</v>
      </c>
      <c r="E405" s="48">
        <v>0</v>
      </c>
      <c r="F405" s="218">
        <f t="shared" si="10"/>
        <v>0</v>
      </c>
      <c r="H405" s="103"/>
      <c r="I405" s="103"/>
      <c r="J405" s="103"/>
    </row>
    <row r="406" spans="1:10" ht="12.75" hidden="1">
      <c r="A406" s="216"/>
      <c r="B406" s="217">
        <v>200</v>
      </c>
      <c r="C406" s="47"/>
      <c r="D406" s="48">
        <v>0</v>
      </c>
      <c r="E406" s="48">
        <v>0</v>
      </c>
      <c r="F406" s="218">
        <f t="shared" si="10"/>
        <v>0</v>
      </c>
      <c r="H406" s="103"/>
      <c r="I406" s="103"/>
      <c r="J406" s="103"/>
    </row>
    <row r="407" spans="1:10" ht="12.75" hidden="1">
      <c r="A407" s="216"/>
      <c r="B407" s="217">
        <v>200</v>
      </c>
      <c r="C407" s="47"/>
      <c r="D407" s="48">
        <v>0</v>
      </c>
      <c r="E407" s="48">
        <v>0</v>
      </c>
      <c r="F407" s="218">
        <f t="shared" si="10"/>
        <v>0</v>
      </c>
      <c r="H407" s="103"/>
      <c r="I407" s="103"/>
      <c r="J407" s="103"/>
    </row>
    <row r="408" spans="1:10" ht="12.75" hidden="1">
      <c r="A408" s="216" t="s">
        <v>893</v>
      </c>
      <c r="B408" s="217">
        <v>200</v>
      </c>
      <c r="C408" s="47" t="s">
        <v>319</v>
      </c>
      <c r="D408" s="48">
        <v>0</v>
      </c>
      <c r="E408" s="48">
        <v>0</v>
      </c>
      <c r="F408" s="218">
        <f t="shared" si="10"/>
        <v>0</v>
      </c>
      <c r="H408" s="103"/>
      <c r="I408" s="103"/>
      <c r="J408" s="103"/>
    </row>
    <row r="409" spans="1:10" ht="12.75" hidden="1">
      <c r="A409" s="216" t="s">
        <v>22</v>
      </c>
      <c r="B409" s="217">
        <v>200</v>
      </c>
      <c r="C409" s="47" t="s">
        <v>664</v>
      </c>
      <c r="D409" s="48">
        <v>0</v>
      </c>
      <c r="E409" s="48">
        <v>0</v>
      </c>
      <c r="F409" s="218">
        <f t="shared" si="10"/>
        <v>0</v>
      </c>
      <c r="H409" s="103"/>
      <c r="I409" s="103"/>
      <c r="J409" s="103"/>
    </row>
    <row r="410" spans="1:10" ht="33.75" hidden="1">
      <c r="A410" s="216" t="s">
        <v>950</v>
      </c>
      <c r="B410" s="217">
        <v>200</v>
      </c>
      <c r="C410" s="47" t="s">
        <v>665</v>
      </c>
      <c r="D410" s="48">
        <v>0</v>
      </c>
      <c r="E410" s="48">
        <v>0</v>
      </c>
      <c r="F410" s="218">
        <f t="shared" si="10"/>
        <v>0</v>
      </c>
      <c r="H410" s="103"/>
      <c r="I410" s="103"/>
      <c r="J410" s="103"/>
    </row>
    <row r="411" spans="1:10" ht="123.75">
      <c r="A411" s="216" t="s">
        <v>567</v>
      </c>
      <c r="B411" s="217">
        <v>200</v>
      </c>
      <c r="C411" s="47" t="s">
        <v>568</v>
      </c>
      <c r="D411" s="48">
        <v>1102000</v>
      </c>
      <c r="E411" s="48">
        <v>0</v>
      </c>
      <c r="F411" s="218">
        <f t="shared" si="10"/>
        <v>1102000</v>
      </c>
      <c r="H411" s="103"/>
      <c r="I411" s="103"/>
      <c r="J411" s="103"/>
    </row>
    <row r="412" spans="1:10" ht="33.75">
      <c r="A412" s="216" t="s">
        <v>569</v>
      </c>
      <c r="B412" s="217">
        <v>200</v>
      </c>
      <c r="C412" s="47" t="s">
        <v>570</v>
      </c>
      <c r="D412" s="48">
        <v>1102000</v>
      </c>
      <c r="E412" s="48">
        <v>0</v>
      </c>
      <c r="F412" s="218">
        <f t="shared" si="10"/>
        <v>1102000</v>
      </c>
      <c r="H412" s="103"/>
      <c r="I412" s="103"/>
      <c r="J412" s="103"/>
    </row>
    <row r="413" spans="1:10" ht="12.75">
      <c r="A413" s="216" t="s">
        <v>893</v>
      </c>
      <c r="B413" s="217">
        <v>200</v>
      </c>
      <c r="C413" s="47" t="s">
        <v>571</v>
      </c>
      <c r="D413" s="48">
        <v>1102000</v>
      </c>
      <c r="E413" s="48">
        <v>0</v>
      </c>
      <c r="F413" s="218">
        <f t="shared" si="10"/>
        <v>1102000</v>
      </c>
      <c r="H413" s="103"/>
      <c r="I413" s="103"/>
      <c r="J413" s="103"/>
    </row>
    <row r="414" spans="1:10" ht="12.75">
      <c r="A414" s="216" t="s">
        <v>22</v>
      </c>
      <c r="B414" s="217">
        <v>200</v>
      </c>
      <c r="C414" s="47" t="s">
        <v>572</v>
      </c>
      <c r="D414" s="48">
        <v>1102000</v>
      </c>
      <c r="E414" s="48">
        <v>0</v>
      </c>
      <c r="F414" s="218">
        <f t="shared" si="10"/>
        <v>1102000</v>
      </c>
      <c r="H414" s="103"/>
      <c r="I414" s="103"/>
      <c r="J414" s="103"/>
    </row>
    <row r="415" spans="1:10" ht="33.75">
      <c r="A415" s="216" t="s">
        <v>950</v>
      </c>
      <c r="B415" s="217">
        <v>200</v>
      </c>
      <c r="C415" s="47" t="s">
        <v>573</v>
      </c>
      <c r="D415" s="48">
        <v>1102000</v>
      </c>
      <c r="E415" s="48">
        <v>0</v>
      </c>
      <c r="F415" s="218">
        <f t="shared" si="10"/>
        <v>1102000</v>
      </c>
      <c r="H415" s="103"/>
      <c r="I415" s="103"/>
      <c r="J415" s="103"/>
    </row>
    <row r="416" spans="1:10" ht="80.25" customHeight="1">
      <c r="A416" s="216" t="s">
        <v>667</v>
      </c>
      <c r="B416" s="217">
        <v>200</v>
      </c>
      <c r="C416" s="47" t="s">
        <v>666</v>
      </c>
      <c r="D416" s="48">
        <v>2663100</v>
      </c>
      <c r="E416" s="48">
        <v>0</v>
      </c>
      <c r="F416" s="218">
        <f t="shared" si="10"/>
        <v>2663100</v>
      </c>
      <c r="H416" s="103"/>
      <c r="I416" s="103"/>
      <c r="J416" s="103"/>
    </row>
    <row r="417" spans="1:10" ht="128.25" customHeight="1">
      <c r="A417" s="216" t="s">
        <v>675</v>
      </c>
      <c r="B417" s="217">
        <v>200</v>
      </c>
      <c r="C417" s="47" t="s">
        <v>668</v>
      </c>
      <c r="D417" s="48">
        <v>2396700</v>
      </c>
      <c r="E417" s="48">
        <v>0</v>
      </c>
      <c r="F417" s="218">
        <f t="shared" si="10"/>
        <v>2396700</v>
      </c>
      <c r="H417" s="103"/>
      <c r="I417" s="103"/>
      <c r="J417" s="103"/>
    </row>
    <row r="418" spans="1:10" ht="33.75">
      <c r="A418" s="216" t="s">
        <v>676</v>
      </c>
      <c r="B418" s="217">
        <v>200</v>
      </c>
      <c r="C418" s="47" t="s">
        <v>669</v>
      </c>
      <c r="D418" s="48">
        <v>2396700</v>
      </c>
      <c r="E418" s="48">
        <v>0</v>
      </c>
      <c r="F418" s="218">
        <f t="shared" si="10"/>
        <v>2396700</v>
      </c>
      <c r="H418" s="103"/>
      <c r="I418" s="103"/>
      <c r="J418" s="103"/>
    </row>
    <row r="419" spans="1:10" ht="12.75">
      <c r="A419" s="216" t="s">
        <v>908</v>
      </c>
      <c r="B419" s="217">
        <v>200</v>
      </c>
      <c r="C419" s="47" t="s">
        <v>670</v>
      </c>
      <c r="D419" s="48">
        <v>2396700</v>
      </c>
      <c r="E419" s="48">
        <v>0</v>
      </c>
      <c r="F419" s="218">
        <f t="shared" si="10"/>
        <v>2396700</v>
      </c>
      <c r="H419" s="103"/>
      <c r="I419" s="103"/>
      <c r="J419" s="103"/>
    </row>
    <row r="420" spans="1:10" ht="12.75">
      <c r="A420" s="216" t="s">
        <v>909</v>
      </c>
      <c r="B420" s="217">
        <v>200</v>
      </c>
      <c r="C420" s="47" t="s">
        <v>671</v>
      </c>
      <c r="D420" s="48">
        <v>2396700</v>
      </c>
      <c r="E420" s="48">
        <v>0</v>
      </c>
      <c r="F420" s="218">
        <f t="shared" si="10"/>
        <v>2396700</v>
      </c>
      <c r="H420" s="103"/>
      <c r="I420" s="103"/>
      <c r="J420" s="103"/>
    </row>
    <row r="421" spans="1:10" ht="33.75" hidden="1">
      <c r="A421" s="216" t="s">
        <v>298</v>
      </c>
      <c r="B421" s="217">
        <v>200</v>
      </c>
      <c r="C421" s="47" t="s">
        <v>672</v>
      </c>
      <c r="D421" s="48">
        <v>0</v>
      </c>
      <c r="E421" s="48">
        <v>0</v>
      </c>
      <c r="F421" s="218">
        <f t="shared" si="10"/>
        <v>0</v>
      </c>
      <c r="H421" s="103"/>
      <c r="I421" s="103"/>
      <c r="J421" s="103"/>
    </row>
    <row r="422" spans="1:10" ht="12.75" hidden="1">
      <c r="A422" s="216"/>
      <c r="B422" s="217">
        <v>200</v>
      </c>
      <c r="C422" s="258"/>
      <c r="D422" s="259"/>
      <c r="E422" s="48">
        <v>0</v>
      </c>
      <c r="F422" s="250">
        <f t="shared" si="10"/>
        <v>0</v>
      </c>
      <c r="H422" s="103"/>
      <c r="I422" s="103"/>
      <c r="J422" s="103"/>
    </row>
    <row r="423" spans="1:10" ht="12.75" hidden="1">
      <c r="A423" s="216"/>
      <c r="B423" s="217">
        <v>200</v>
      </c>
      <c r="C423" s="258"/>
      <c r="D423" s="259"/>
      <c r="E423" s="48">
        <v>0</v>
      </c>
      <c r="F423" s="250">
        <f t="shared" si="10"/>
        <v>0</v>
      </c>
      <c r="H423" s="103"/>
      <c r="I423" s="103"/>
      <c r="J423" s="103"/>
    </row>
    <row r="424" spans="1:10" ht="12.75" hidden="1">
      <c r="A424" s="216"/>
      <c r="B424" s="217">
        <v>200</v>
      </c>
      <c r="C424" s="258"/>
      <c r="D424" s="259"/>
      <c r="E424" s="48">
        <v>0</v>
      </c>
      <c r="F424" s="250">
        <f t="shared" si="10"/>
        <v>0</v>
      </c>
      <c r="H424" s="103"/>
      <c r="I424" s="103"/>
      <c r="J424" s="103"/>
    </row>
    <row r="425" spans="1:10" ht="12.75" hidden="1">
      <c r="A425" s="216"/>
      <c r="B425" s="217">
        <v>200</v>
      </c>
      <c r="C425" s="258"/>
      <c r="D425" s="259"/>
      <c r="E425" s="48">
        <v>0</v>
      </c>
      <c r="F425" s="250">
        <f t="shared" si="10"/>
        <v>0</v>
      </c>
      <c r="H425" s="103"/>
      <c r="I425" s="103"/>
      <c r="J425" s="103"/>
    </row>
    <row r="426" spans="1:10" ht="12.75" hidden="1">
      <c r="A426" s="216"/>
      <c r="B426" s="217">
        <v>200</v>
      </c>
      <c r="C426" s="47"/>
      <c r="D426" s="48"/>
      <c r="E426" s="48">
        <v>0</v>
      </c>
      <c r="F426" s="250">
        <f t="shared" si="10"/>
        <v>0</v>
      </c>
      <c r="H426" s="103"/>
      <c r="I426" s="103"/>
      <c r="J426" s="103"/>
    </row>
    <row r="427" spans="1:10" ht="12.75" hidden="1">
      <c r="A427" s="216" t="s">
        <v>908</v>
      </c>
      <c r="B427" s="217">
        <v>200</v>
      </c>
      <c r="C427" s="47" t="s">
        <v>673</v>
      </c>
      <c r="D427" s="48">
        <v>0</v>
      </c>
      <c r="E427" s="48">
        <v>0</v>
      </c>
      <c r="F427" s="218">
        <f t="shared" si="10"/>
        <v>0</v>
      </c>
      <c r="H427" s="103"/>
      <c r="I427" s="103"/>
      <c r="J427" s="103"/>
    </row>
    <row r="428" spans="1:10" ht="12.75" hidden="1">
      <c r="A428" s="216" t="s">
        <v>909</v>
      </c>
      <c r="B428" s="217">
        <v>200</v>
      </c>
      <c r="C428" s="47" t="s">
        <v>674</v>
      </c>
      <c r="D428" s="48">
        <v>0</v>
      </c>
      <c r="E428" s="48">
        <v>0</v>
      </c>
      <c r="F428" s="218">
        <f t="shared" si="10"/>
        <v>0</v>
      </c>
      <c r="H428" s="103"/>
      <c r="I428" s="103"/>
      <c r="J428" s="103"/>
    </row>
    <row r="429" spans="1:10" ht="124.5" customHeight="1">
      <c r="A429" s="216" t="s">
        <v>690</v>
      </c>
      <c r="B429" s="217">
        <v>200</v>
      </c>
      <c r="C429" s="47" t="s">
        <v>677</v>
      </c>
      <c r="D429" s="48">
        <v>266400</v>
      </c>
      <c r="E429" s="48">
        <v>0</v>
      </c>
      <c r="F429" s="218">
        <f t="shared" si="10"/>
        <v>266400</v>
      </c>
      <c r="H429" s="103"/>
      <c r="I429" s="103"/>
      <c r="J429" s="103"/>
    </row>
    <row r="430" spans="1:10" ht="33.75">
      <c r="A430" s="216" t="s">
        <v>676</v>
      </c>
      <c r="B430" s="217">
        <v>200</v>
      </c>
      <c r="C430" s="47" t="s">
        <v>678</v>
      </c>
      <c r="D430" s="48">
        <v>266400</v>
      </c>
      <c r="E430" s="48">
        <v>0</v>
      </c>
      <c r="F430" s="218">
        <f t="shared" si="10"/>
        <v>266400</v>
      </c>
      <c r="H430" s="103"/>
      <c r="I430" s="103"/>
      <c r="J430" s="103"/>
    </row>
    <row r="431" spans="1:10" ht="12.75">
      <c r="A431" s="216" t="s">
        <v>908</v>
      </c>
      <c r="B431" s="217">
        <v>200</v>
      </c>
      <c r="C431" s="47" t="s">
        <v>679</v>
      </c>
      <c r="D431" s="48">
        <v>266400</v>
      </c>
      <c r="E431" s="48">
        <v>0</v>
      </c>
      <c r="F431" s="218">
        <f t="shared" si="10"/>
        <v>266400</v>
      </c>
      <c r="H431" s="103"/>
      <c r="I431" s="103"/>
      <c r="J431" s="103"/>
    </row>
    <row r="432" spans="1:10" ht="12.75">
      <c r="A432" s="216" t="s">
        <v>909</v>
      </c>
      <c r="B432" s="217">
        <v>200</v>
      </c>
      <c r="C432" s="47" t="s">
        <v>680</v>
      </c>
      <c r="D432" s="48">
        <v>266400</v>
      </c>
      <c r="E432" s="48">
        <v>0</v>
      </c>
      <c r="F432" s="218">
        <f t="shared" si="10"/>
        <v>266400</v>
      </c>
      <c r="H432" s="103"/>
      <c r="I432" s="103"/>
      <c r="J432" s="103"/>
    </row>
    <row r="433" spans="1:10" ht="33.75" hidden="1">
      <c r="A433" s="216" t="s">
        <v>298</v>
      </c>
      <c r="B433" s="217">
        <v>200</v>
      </c>
      <c r="C433" s="47" t="s">
        <v>681</v>
      </c>
      <c r="D433" s="48">
        <v>0</v>
      </c>
      <c r="E433" s="48">
        <v>0</v>
      </c>
      <c r="F433" s="218">
        <f t="shared" si="10"/>
        <v>0</v>
      </c>
      <c r="H433" s="103"/>
      <c r="I433" s="103"/>
      <c r="J433" s="103"/>
    </row>
    <row r="434" spans="1:10" ht="12.75" hidden="1">
      <c r="A434" s="216" t="s">
        <v>908</v>
      </c>
      <c r="B434" s="217">
        <v>200</v>
      </c>
      <c r="C434" s="47" t="s">
        <v>682</v>
      </c>
      <c r="D434" s="48">
        <v>0</v>
      </c>
      <c r="E434" s="48">
        <v>0</v>
      </c>
      <c r="F434" s="218">
        <f t="shared" si="10"/>
        <v>0</v>
      </c>
      <c r="H434" s="103"/>
      <c r="I434" s="103"/>
      <c r="J434" s="103"/>
    </row>
    <row r="435" spans="1:10" ht="12.75" hidden="1">
      <c r="A435" s="216" t="s">
        <v>909</v>
      </c>
      <c r="B435" s="217">
        <v>200</v>
      </c>
      <c r="C435" s="47" t="s">
        <v>683</v>
      </c>
      <c r="D435" s="48">
        <v>0</v>
      </c>
      <c r="E435" s="48">
        <v>0</v>
      </c>
      <c r="F435" s="218">
        <f t="shared" si="10"/>
        <v>0</v>
      </c>
      <c r="H435" s="103"/>
      <c r="I435" s="103"/>
      <c r="J435" s="103"/>
    </row>
    <row r="436" spans="1:10" ht="60" customHeight="1">
      <c r="A436" s="216" t="s">
        <v>691</v>
      </c>
      <c r="B436" s="217">
        <v>200</v>
      </c>
      <c r="C436" s="47" t="s">
        <v>684</v>
      </c>
      <c r="D436" s="48">
        <v>760000</v>
      </c>
      <c r="E436" s="48">
        <v>409403.96</v>
      </c>
      <c r="F436" s="218">
        <f t="shared" si="10"/>
        <v>350596.04</v>
      </c>
      <c r="H436" s="103"/>
      <c r="I436" s="103"/>
      <c r="J436" s="103"/>
    </row>
    <row r="437" spans="1:10" ht="12.75" hidden="1">
      <c r="A437" s="216"/>
      <c r="B437" s="217">
        <v>200</v>
      </c>
      <c r="C437" s="47"/>
      <c r="D437" s="48"/>
      <c r="E437" s="48">
        <v>0</v>
      </c>
      <c r="F437" s="221">
        <f t="shared" si="10"/>
        <v>0</v>
      </c>
      <c r="H437" s="103"/>
      <c r="I437" s="103"/>
      <c r="J437" s="103"/>
    </row>
    <row r="438" spans="1:10" ht="28.5" customHeight="1" hidden="1">
      <c r="A438" s="216"/>
      <c r="B438" s="217">
        <v>200</v>
      </c>
      <c r="C438" s="47"/>
      <c r="D438" s="48"/>
      <c r="E438" s="48">
        <v>0</v>
      </c>
      <c r="F438" s="221">
        <f t="shared" si="10"/>
        <v>0</v>
      </c>
      <c r="H438" s="103"/>
      <c r="I438" s="103"/>
      <c r="J438" s="103"/>
    </row>
    <row r="439" spans="1:10" ht="12.75" hidden="1">
      <c r="A439" s="216"/>
      <c r="B439" s="217">
        <v>200</v>
      </c>
      <c r="C439" s="47"/>
      <c r="D439" s="48"/>
      <c r="E439" s="48">
        <v>0</v>
      </c>
      <c r="F439" s="221">
        <f t="shared" si="10"/>
        <v>0</v>
      </c>
      <c r="H439" s="103"/>
      <c r="I439" s="103"/>
      <c r="J439" s="103"/>
    </row>
    <row r="440" spans="1:10" ht="12.75" hidden="1">
      <c r="A440" s="216"/>
      <c r="B440" s="217">
        <v>200</v>
      </c>
      <c r="C440" s="47"/>
      <c r="D440" s="48"/>
      <c r="E440" s="48">
        <v>0</v>
      </c>
      <c r="F440" s="221">
        <f t="shared" si="10"/>
        <v>0</v>
      </c>
      <c r="H440" s="103"/>
      <c r="I440" s="103"/>
      <c r="J440" s="103"/>
    </row>
    <row r="441" spans="1:10" ht="12.75" hidden="1">
      <c r="A441" s="216"/>
      <c r="B441" s="217">
        <v>200</v>
      </c>
      <c r="C441" s="47"/>
      <c r="D441" s="48"/>
      <c r="E441" s="48">
        <v>0</v>
      </c>
      <c r="F441" s="221">
        <f t="shared" si="10"/>
        <v>0</v>
      </c>
      <c r="H441" s="103"/>
      <c r="I441" s="103"/>
      <c r="J441" s="103"/>
    </row>
    <row r="442" spans="1:10" ht="12.75" hidden="1">
      <c r="A442" s="216"/>
      <c r="B442" s="217">
        <v>200</v>
      </c>
      <c r="C442" s="47"/>
      <c r="D442" s="48"/>
      <c r="E442" s="48">
        <v>0</v>
      </c>
      <c r="F442" s="221">
        <f t="shared" si="10"/>
        <v>0</v>
      </c>
      <c r="H442" s="103"/>
      <c r="I442" s="103"/>
      <c r="J442" s="103"/>
    </row>
    <row r="443" spans="1:10" ht="71.25" customHeight="1">
      <c r="A443" s="216" t="s">
        <v>692</v>
      </c>
      <c r="B443" s="217">
        <v>200</v>
      </c>
      <c r="C443" s="47" t="s">
        <v>685</v>
      </c>
      <c r="D443" s="48">
        <v>214000</v>
      </c>
      <c r="E443" s="48">
        <v>148823.88</v>
      </c>
      <c r="F443" s="218">
        <f t="shared" si="10"/>
        <v>65176.119999999995</v>
      </c>
      <c r="H443" s="103"/>
      <c r="I443" s="103"/>
      <c r="J443" s="103"/>
    </row>
    <row r="444" spans="1:10" ht="22.5">
      <c r="A444" s="216" t="s">
        <v>354</v>
      </c>
      <c r="B444" s="217">
        <v>200</v>
      </c>
      <c r="C444" s="47" t="s">
        <v>686</v>
      </c>
      <c r="D444" s="48">
        <v>214000</v>
      </c>
      <c r="E444" s="48">
        <v>148823.88</v>
      </c>
      <c r="F444" s="218">
        <f t="shared" si="10"/>
        <v>65176.119999999995</v>
      </c>
      <c r="H444" s="103"/>
      <c r="I444" s="103"/>
      <c r="J444" s="103"/>
    </row>
    <row r="445" spans="1:10" ht="12.75">
      <c r="A445" s="216" t="s">
        <v>893</v>
      </c>
      <c r="B445" s="217">
        <v>200</v>
      </c>
      <c r="C445" s="47" t="s">
        <v>687</v>
      </c>
      <c r="D445" s="48">
        <v>214000</v>
      </c>
      <c r="E445" s="48">
        <v>148823.88</v>
      </c>
      <c r="F445" s="218">
        <f t="shared" si="10"/>
        <v>65176.119999999995</v>
      </c>
      <c r="H445" s="103"/>
      <c r="I445" s="103"/>
      <c r="J445" s="103"/>
    </row>
    <row r="446" spans="1:10" ht="12.75">
      <c r="A446" s="216" t="s">
        <v>901</v>
      </c>
      <c r="B446" s="217">
        <v>200</v>
      </c>
      <c r="C446" s="47" t="s">
        <v>688</v>
      </c>
      <c r="D446" s="48">
        <v>214000</v>
      </c>
      <c r="E446" s="48">
        <v>148823.88</v>
      </c>
      <c r="F446" s="218">
        <f t="shared" si="10"/>
        <v>65176.119999999995</v>
      </c>
      <c r="H446" s="103"/>
      <c r="I446" s="103"/>
      <c r="J446" s="103"/>
    </row>
    <row r="447" spans="1:10" ht="12.75">
      <c r="A447" s="216" t="s">
        <v>904</v>
      </c>
      <c r="B447" s="217">
        <v>200</v>
      </c>
      <c r="C447" s="47" t="s">
        <v>689</v>
      </c>
      <c r="D447" s="48">
        <v>95700</v>
      </c>
      <c r="E447" s="48">
        <v>80132.52</v>
      </c>
      <c r="F447" s="218">
        <f t="shared" si="10"/>
        <v>15567.479999999996</v>
      </c>
      <c r="H447" s="103"/>
      <c r="I447" s="103"/>
      <c r="J447" s="103"/>
    </row>
    <row r="448" spans="1:10" ht="12.75">
      <c r="A448" s="216" t="s">
        <v>905</v>
      </c>
      <c r="B448" s="217">
        <v>200</v>
      </c>
      <c r="C448" s="47" t="s">
        <v>1096</v>
      </c>
      <c r="D448" s="48">
        <v>118300</v>
      </c>
      <c r="E448" s="48">
        <v>68691.36</v>
      </c>
      <c r="F448" s="218">
        <f t="shared" si="10"/>
        <v>49608.64</v>
      </c>
      <c r="H448" s="103"/>
      <c r="I448" s="103"/>
      <c r="J448" s="103"/>
    </row>
    <row r="449" spans="1:10" ht="78.75">
      <c r="A449" s="216" t="s">
        <v>367</v>
      </c>
      <c r="B449" s="217">
        <v>200</v>
      </c>
      <c r="C449" s="47" t="s">
        <v>355</v>
      </c>
      <c r="D449" s="48">
        <v>23000</v>
      </c>
      <c r="E449" s="48">
        <v>20844.39</v>
      </c>
      <c r="F449" s="218">
        <f>SUM(D449)-E449</f>
        <v>2155.6100000000006</v>
      </c>
      <c r="H449" s="103"/>
      <c r="I449" s="103"/>
      <c r="J449" s="103"/>
    </row>
    <row r="450" spans="1:10" ht="12.75" hidden="1">
      <c r="A450" s="216"/>
      <c r="B450" s="217">
        <v>200</v>
      </c>
      <c r="C450" s="47"/>
      <c r="D450" s="48">
        <v>23000</v>
      </c>
      <c r="E450" s="48">
        <v>20844.39</v>
      </c>
      <c r="F450" s="218">
        <f t="shared" si="10"/>
        <v>2155.6100000000006</v>
      </c>
      <c r="H450" s="103"/>
      <c r="I450" s="103"/>
      <c r="J450" s="103"/>
    </row>
    <row r="451" spans="1:10" ht="12.75" hidden="1">
      <c r="A451" s="216"/>
      <c r="B451" s="217">
        <v>200</v>
      </c>
      <c r="C451" s="47"/>
      <c r="D451" s="48">
        <v>23000</v>
      </c>
      <c r="E451" s="48">
        <v>20844.39</v>
      </c>
      <c r="F451" s="218">
        <f t="shared" si="10"/>
        <v>2155.6100000000006</v>
      </c>
      <c r="H451" s="103"/>
      <c r="I451" s="103"/>
      <c r="J451" s="103"/>
    </row>
    <row r="452" spans="1:10" ht="12.75" hidden="1">
      <c r="A452" s="216"/>
      <c r="B452" s="217">
        <v>200</v>
      </c>
      <c r="C452" s="47"/>
      <c r="D452" s="48">
        <v>23000</v>
      </c>
      <c r="E452" s="48">
        <v>20844.39</v>
      </c>
      <c r="F452" s="218">
        <f t="shared" si="10"/>
        <v>2155.6100000000006</v>
      </c>
      <c r="H452" s="103"/>
      <c r="I452" s="103"/>
      <c r="J452" s="103"/>
    </row>
    <row r="453" spans="1:10" ht="12.75" hidden="1">
      <c r="A453" s="216"/>
      <c r="B453" s="217">
        <v>200</v>
      </c>
      <c r="C453" s="47"/>
      <c r="D453" s="48">
        <v>23000</v>
      </c>
      <c r="E453" s="48">
        <v>20844.39</v>
      </c>
      <c r="F453" s="218">
        <f t="shared" si="10"/>
        <v>2155.6100000000006</v>
      </c>
      <c r="H453" s="103"/>
      <c r="I453" s="103"/>
      <c r="J453" s="103"/>
    </row>
    <row r="454" spans="1:10" ht="12.75" hidden="1">
      <c r="A454" s="216"/>
      <c r="B454" s="217">
        <v>200</v>
      </c>
      <c r="C454" s="47"/>
      <c r="D454" s="48">
        <v>23000</v>
      </c>
      <c r="E454" s="48">
        <v>20844.39</v>
      </c>
      <c r="F454" s="218">
        <f t="shared" si="10"/>
        <v>2155.6100000000006</v>
      </c>
      <c r="H454" s="103"/>
      <c r="I454" s="103"/>
      <c r="J454" s="103"/>
    </row>
    <row r="455" spans="1:10" ht="12.75" hidden="1">
      <c r="A455" s="216"/>
      <c r="B455" s="217">
        <v>200</v>
      </c>
      <c r="C455" s="258"/>
      <c r="D455" s="48">
        <v>23000</v>
      </c>
      <c r="E455" s="48">
        <v>20844.39</v>
      </c>
      <c r="F455" s="250">
        <f t="shared" si="10"/>
        <v>2155.6100000000006</v>
      </c>
      <c r="H455" s="103"/>
      <c r="I455" s="103"/>
      <c r="J455" s="103"/>
    </row>
    <row r="456" spans="1:10" ht="12.75" hidden="1">
      <c r="A456" s="216"/>
      <c r="B456" s="217">
        <v>200</v>
      </c>
      <c r="C456" s="258"/>
      <c r="D456" s="48">
        <v>23000</v>
      </c>
      <c r="E456" s="48">
        <v>20844.39</v>
      </c>
      <c r="F456" s="250">
        <f t="shared" si="10"/>
        <v>2155.6100000000006</v>
      </c>
      <c r="H456" s="103"/>
      <c r="I456" s="103"/>
      <c r="J456" s="103"/>
    </row>
    <row r="457" spans="1:10" ht="12.75" hidden="1">
      <c r="A457" s="216"/>
      <c r="B457" s="217">
        <v>200</v>
      </c>
      <c r="C457" s="258"/>
      <c r="D457" s="48">
        <v>23000</v>
      </c>
      <c r="E457" s="48">
        <v>20844.39</v>
      </c>
      <c r="F457" s="250">
        <f t="shared" si="10"/>
        <v>2155.6100000000006</v>
      </c>
      <c r="H457" s="103"/>
      <c r="I457" s="103"/>
      <c r="J457" s="103"/>
    </row>
    <row r="458" spans="1:10" ht="12.75" hidden="1">
      <c r="A458" s="216"/>
      <c r="B458" s="217">
        <v>200</v>
      </c>
      <c r="C458" s="258"/>
      <c r="D458" s="48">
        <v>23000</v>
      </c>
      <c r="E458" s="48">
        <v>20844.39</v>
      </c>
      <c r="F458" s="250">
        <f t="shared" si="10"/>
        <v>2155.6100000000006</v>
      </c>
      <c r="H458" s="103"/>
      <c r="I458" s="103"/>
      <c r="J458" s="103"/>
    </row>
    <row r="459" spans="1:10" ht="12.75" hidden="1">
      <c r="A459" s="216"/>
      <c r="B459" s="217">
        <v>200</v>
      </c>
      <c r="C459" s="47"/>
      <c r="D459" s="48">
        <v>23000</v>
      </c>
      <c r="E459" s="48">
        <v>20844.39</v>
      </c>
      <c r="F459" s="218">
        <f t="shared" si="10"/>
        <v>2155.6100000000006</v>
      </c>
      <c r="H459" s="103"/>
      <c r="I459" s="103"/>
      <c r="J459" s="103"/>
    </row>
    <row r="460" spans="1:10" ht="12.75" hidden="1">
      <c r="A460" s="216"/>
      <c r="B460" s="217">
        <v>200</v>
      </c>
      <c r="C460" s="47"/>
      <c r="D460" s="48">
        <v>23000</v>
      </c>
      <c r="E460" s="48">
        <v>20844.39</v>
      </c>
      <c r="F460" s="218">
        <f t="shared" si="10"/>
        <v>2155.6100000000006</v>
      </c>
      <c r="H460" s="103"/>
      <c r="I460" s="103"/>
      <c r="J460" s="103"/>
    </row>
    <row r="461" spans="1:10" ht="12.75" hidden="1">
      <c r="A461" s="216"/>
      <c r="B461" s="217">
        <v>200</v>
      </c>
      <c r="C461" s="47"/>
      <c r="D461" s="48">
        <v>23000</v>
      </c>
      <c r="E461" s="48">
        <v>20844.39</v>
      </c>
      <c r="F461" s="218">
        <f t="shared" si="10"/>
        <v>2155.6100000000006</v>
      </c>
      <c r="H461" s="103"/>
      <c r="I461" s="103"/>
      <c r="J461" s="103"/>
    </row>
    <row r="462" spans="1:10" ht="12.75" hidden="1">
      <c r="A462" s="216"/>
      <c r="B462" s="217">
        <v>200</v>
      </c>
      <c r="C462" s="47"/>
      <c r="D462" s="48">
        <v>23000</v>
      </c>
      <c r="E462" s="48">
        <v>20844.39</v>
      </c>
      <c r="F462" s="218">
        <f t="shared" si="10"/>
        <v>2155.6100000000006</v>
      </c>
      <c r="H462" s="103"/>
      <c r="I462" s="103"/>
      <c r="J462" s="103"/>
    </row>
    <row r="463" spans="1:10" ht="12.75" hidden="1">
      <c r="A463" s="216"/>
      <c r="B463" s="217">
        <v>200</v>
      </c>
      <c r="C463" s="47"/>
      <c r="D463" s="48">
        <v>23000</v>
      </c>
      <c r="E463" s="48">
        <v>20844.39</v>
      </c>
      <c r="F463" s="218">
        <f t="shared" si="10"/>
        <v>2155.6100000000006</v>
      </c>
      <c r="H463" s="103"/>
      <c r="I463" s="103"/>
      <c r="J463" s="103"/>
    </row>
    <row r="464" spans="1:10" ht="12.75" hidden="1">
      <c r="A464" s="216"/>
      <c r="B464" s="217">
        <v>200</v>
      </c>
      <c r="C464" s="47"/>
      <c r="D464" s="48">
        <v>23000</v>
      </c>
      <c r="E464" s="48">
        <v>20844.39</v>
      </c>
      <c r="F464" s="218">
        <f t="shared" si="10"/>
        <v>2155.6100000000006</v>
      </c>
      <c r="H464" s="103"/>
      <c r="I464" s="103"/>
      <c r="J464" s="103"/>
    </row>
    <row r="465" spans="1:10" ht="12.75" hidden="1">
      <c r="A465" s="216"/>
      <c r="B465" s="217">
        <v>200</v>
      </c>
      <c r="C465" s="47"/>
      <c r="D465" s="48">
        <v>23000</v>
      </c>
      <c r="E465" s="48">
        <v>20844.39</v>
      </c>
      <c r="F465" s="218">
        <f t="shared" si="10"/>
        <v>2155.6100000000006</v>
      </c>
      <c r="H465" s="103"/>
      <c r="I465" s="103"/>
      <c r="J465" s="103"/>
    </row>
    <row r="466" spans="1:10" ht="12.75" hidden="1">
      <c r="A466" s="216"/>
      <c r="B466" s="217">
        <v>200</v>
      </c>
      <c r="C466" s="47"/>
      <c r="D466" s="48">
        <v>23000</v>
      </c>
      <c r="E466" s="48">
        <v>20844.39</v>
      </c>
      <c r="F466" s="218">
        <f t="shared" si="10"/>
        <v>2155.6100000000006</v>
      </c>
      <c r="H466" s="103"/>
      <c r="I466" s="103"/>
      <c r="J466" s="103"/>
    </row>
    <row r="467" spans="1:10" ht="12.75" hidden="1">
      <c r="A467" s="216"/>
      <c r="B467" s="217">
        <v>200</v>
      </c>
      <c r="C467" s="47"/>
      <c r="D467" s="48">
        <v>23000</v>
      </c>
      <c r="E467" s="48">
        <v>20844.39</v>
      </c>
      <c r="F467" s="218">
        <f t="shared" si="10"/>
        <v>2155.6100000000006</v>
      </c>
      <c r="H467" s="103"/>
      <c r="I467" s="103"/>
      <c r="J467" s="103"/>
    </row>
    <row r="468" spans="1:10" ht="12.75" hidden="1">
      <c r="A468" s="216"/>
      <c r="B468" s="217">
        <v>200</v>
      </c>
      <c r="C468" s="47"/>
      <c r="D468" s="48">
        <v>23000</v>
      </c>
      <c r="E468" s="48">
        <v>20844.39</v>
      </c>
      <c r="F468" s="218">
        <f t="shared" si="10"/>
        <v>2155.6100000000006</v>
      </c>
      <c r="H468" s="103"/>
      <c r="I468" s="103"/>
      <c r="J468" s="103"/>
    </row>
    <row r="469" spans="1:10" ht="12.75" hidden="1">
      <c r="A469" s="216"/>
      <c r="B469" s="217">
        <v>200</v>
      </c>
      <c r="C469" s="47"/>
      <c r="D469" s="48">
        <v>23000</v>
      </c>
      <c r="E469" s="48">
        <v>20844.39</v>
      </c>
      <c r="F469" s="218">
        <f t="shared" si="10"/>
        <v>2155.6100000000006</v>
      </c>
      <c r="H469" s="103"/>
      <c r="I469" s="103"/>
      <c r="J469" s="103"/>
    </row>
    <row r="470" spans="1:10" ht="12.75" hidden="1">
      <c r="A470" s="216"/>
      <c r="B470" s="217">
        <v>200</v>
      </c>
      <c r="C470" s="47"/>
      <c r="D470" s="48">
        <v>23000</v>
      </c>
      <c r="E470" s="48">
        <v>20844.39</v>
      </c>
      <c r="F470" s="218">
        <f t="shared" si="10"/>
        <v>2155.6100000000006</v>
      </c>
      <c r="H470" s="103"/>
      <c r="I470" s="103"/>
      <c r="J470" s="103"/>
    </row>
    <row r="471" spans="1:10" ht="12.75" hidden="1">
      <c r="A471" s="216"/>
      <c r="B471" s="217">
        <v>200</v>
      </c>
      <c r="C471" s="47"/>
      <c r="D471" s="48">
        <v>23000</v>
      </c>
      <c r="E471" s="48">
        <v>20844.39</v>
      </c>
      <c r="F471" s="218">
        <f t="shared" si="10"/>
        <v>2155.6100000000006</v>
      </c>
      <c r="H471" s="103"/>
      <c r="I471" s="103"/>
      <c r="J471" s="103"/>
    </row>
    <row r="472" spans="1:10" ht="12.75" hidden="1">
      <c r="A472" s="216"/>
      <c r="B472" s="217">
        <v>200</v>
      </c>
      <c r="C472" s="47"/>
      <c r="D472" s="48">
        <v>23000</v>
      </c>
      <c r="E472" s="48">
        <v>20844.39</v>
      </c>
      <c r="F472" s="218">
        <f t="shared" si="10"/>
        <v>2155.6100000000006</v>
      </c>
      <c r="H472" s="103"/>
      <c r="I472" s="103"/>
      <c r="J472" s="103"/>
    </row>
    <row r="473" spans="1:10" ht="12.75" hidden="1">
      <c r="A473" s="216"/>
      <c r="B473" s="217">
        <v>200</v>
      </c>
      <c r="C473" s="47"/>
      <c r="D473" s="48">
        <v>23000</v>
      </c>
      <c r="E473" s="48">
        <v>20844.39</v>
      </c>
      <c r="F473" s="218">
        <f t="shared" si="10"/>
        <v>2155.6100000000006</v>
      </c>
      <c r="H473" s="103"/>
      <c r="I473" s="103"/>
      <c r="J473" s="103"/>
    </row>
    <row r="474" spans="1:10" ht="12.75" hidden="1">
      <c r="A474" s="216"/>
      <c r="B474" s="217">
        <v>200</v>
      </c>
      <c r="C474" s="47"/>
      <c r="D474" s="48">
        <v>23000</v>
      </c>
      <c r="E474" s="48">
        <v>20844.39</v>
      </c>
      <c r="F474" s="218">
        <f t="shared" si="10"/>
        <v>2155.6100000000006</v>
      </c>
      <c r="H474" s="103"/>
      <c r="I474" s="103"/>
      <c r="J474" s="103"/>
    </row>
    <row r="475" spans="1:10" ht="12.75" hidden="1">
      <c r="A475" s="216"/>
      <c r="B475" s="217">
        <v>200</v>
      </c>
      <c r="C475" s="47"/>
      <c r="D475" s="48">
        <v>23000</v>
      </c>
      <c r="E475" s="48">
        <v>20844.39</v>
      </c>
      <c r="F475" s="218">
        <f t="shared" si="10"/>
        <v>2155.6100000000006</v>
      </c>
      <c r="H475" s="103"/>
      <c r="I475" s="103"/>
      <c r="J475" s="103"/>
    </row>
    <row r="476" spans="1:10" ht="12.75" hidden="1">
      <c r="A476" s="216"/>
      <c r="B476" s="217">
        <v>200</v>
      </c>
      <c r="C476" s="47"/>
      <c r="D476" s="48">
        <v>23000</v>
      </c>
      <c r="E476" s="48">
        <v>20844.39</v>
      </c>
      <c r="F476" s="218">
        <f t="shared" si="10"/>
        <v>2155.6100000000006</v>
      </c>
      <c r="H476" s="103"/>
      <c r="I476" s="103"/>
      <c r="J476" s="103"/>
    </row>
    <row r="477" spans="1:10" ht="12.75" hidden="1">
      <c r="A477" s="216"/>
      <c r="B477" s="217">
        <v>200</v>
      </c>
      <c r="C477" s="47"/>
      <c r="D477" s="48">
        <v>23000</v>
      </c>
      <c r="E477" s="48">
        <v>20844.39</v>
      </c>
      <c r="F477" s="218">
        <f t="shared" si="10"/>
        <v>2155.6100000000006</v>
      </c>
      <c r="H477" s="103"/>
      <c r="I477" s="103"/>
      <c r="J477" s="103"/>
    </row>
    <row r="478" spans="1:10" ht="12.75" hidden="1">
      <c r="A478" s="216"/>
      <c r="B478" s="217">
        <v>200</v>
      </c>
      <c r="C478" s="47"/>
      <c r="D478" s="48">
        <v>23000</v>
      </c>
      <c r="E478" s="48">
        <v>20844.39</v>
      </c>
      <c r="F478" s="218">
        <f t="shared" si="10"/>
        <v>2155.6100000000006</v>
      </c>
      <c r="H478" s="103"/>
      <c r="I478" s="103"/>
      <c r="J478" s="103"/>
    </row>
    <row r="479" spans="1:10" ht="12.75" hidden="1">
      <c r="A479" s="216"/>
      <c r="B479" s="217">
        <v>200</v>
      </c>
      <c r="C479" s="47"/>
      <c r="D479" s="48">
        <v>23000</v>
      </c>
      <c r="E479" s="48">
        <v>20844.39</v>
      </c>
      <c r="F479" s="218">
        <f t="shared" si="10"/>
        <v>2155.6100000000006</v>
      </c>
      <c r="H479" s="103"/>
      <c r="I479" s="103"/>
      <c r="J479" s="103"/>
    </row>
    <row r="480" spans="1:10" ht="12.75" hidden="1">
      <c r="A480" s="216"/>
      <c r="B480" s="217">
        <v>200</v>
      </c>
      <c r="C480" s="47"/>
      <c r="D480" s="48">
        <v>23000</v>
      </c>
      <c r="E480" s="48">
        <v>20844.39</v>
      </c>
      <c r="F480" s="218">
        <f t="shared" si="10"/>
        <v>2155.6100000000006</v>
      </c>
      <c r="H480" s="103"/>
      <c r="I480" s="103"/>
      <c r="J480" s="103"/>
    </row>
    <row r="481" spans="1:10" ht="12.75" hidden="1">
      <c r="A481" s="216"/>
      <c r="B481" s="217">
        <v>200</v>
      </c>
      <c r="C481" s="47"/>
      <c r="D481" s="48">
        <v>23000</v>
      </c>
      <c r="E481" s="48">
        <v>20844.39</v>
      </c>
      <c r="F481" s="218">
        <f t="shared" si="10"/>
        <v>2155.6100000000006</v>
      </c>
      <c r="H481" s="103"/>
      <c r="I481" s="103"/>
      <c r="J481" s="103"/>
    </row>
    <row r="482" spans="1:10" ht="12.75" hidden="1">
      <c r="A482" s="216"/>
      <c r="B482" s="217">
        <v>200</v>
      </c>
      <c r="C482" s="47"/>
      <c r="D482" s="48">
        <v>23000</v>
      </c>
      <c r="E482" s="48">
        <v>20844.39</v>
      </c>
      <c r="F482" s="218">
        <f t="shared" si="10"/>
        <v>2155.6100000000006</v>
      </c>
      <c r="H482" s="103"/>
      <c r="I482" s="103"/>
      <c r="J482" s="103"/>
    </row>
    <row r="483" spans="1:10" ht="12.75" hidden="1">
      <c r="A483" s="216"/>
      <c r="B483" s="217">
        <v>200</v>
      </c>
      <c r="C483" s="47"/>
      <c r="D483" s="48">
        <v>23000</v>
      </c>
      <c r="E483" s="48">
        <v>20844.39</v>
      </c>
      <c r="F483" s="218">
        <f t="shared" si="10"/>
        <v>2155.6100000000006</v>
      </c>
      <c r="H483" s="103"/>
      <c r="I483" s="103"/>
      <c r="J483" s="103"/>
    </row>
    <row r="484" spans="1:10" ht="12.75" hidden="1">
      <c r="A484" s="216"/>
      <c r="B484" s="217">
        <v>200</v>
      </c>
      <c r="C484" s="47"/>
      <c r="D484" s="48">
        <v>23000</v>
      </c>
      <c r="E484" s="48">
        <v>20844.39</v>
      </c>
      <c r="F484" s="218">
        <f t="shared" si="10"/>
        <v>2155.6100000000006</v>
      </c>
      <c r="H484" s="103"/>
      <c r="I484" s="103"/>
      <c r="J484" s="103"/>
    </row>
    <row r="485" spans="1:10" ht="12.75" hidden="1">
      <c r="A485" s="216"/>
      <c r="B485" s="217">
        <v>200</v>
      </c>
      <c r="C485" s="47"/>
      <c r="D485" s="48">
        <v>23000</v>
      </c>
      <c r="E485" s="48">
        <v>20844.39</v>
      </c>
      <c r="F485" s="218">
        <f t="shared" si="10"/>
        <v>2155.6100000000006</v>
      </c>
      <c r="H485" s="103"/>
      <c r="I485" s="103"/>
      <c r="J485" s="103"/>
    </row>
    <row r="486" spans="1:10" ht="12.75" hidden="1">
      <c r="A486" s="216"/>
      <c r="B486" s="217">
        <v>200</v>
      </c>
      <c r="C486" s="47"/>
      <c r="D486" s="48">
        <v>23000</v>
      </c>
      <c r="E486" s="48">
        <v>20844.39</v>
      </c>
      <c r="F486" s="218">
        <f t="shared" si="10"/>
        <v>2155.6100000000006</v>
      </c>
      <c r="H486" s="103"/>
      <c r="I486" s="103"/>
      <c r="J486" s="103"/>
    </row>
    <row r="487" spans="1:10" ht="12.75" hidden="1">
      <c r="A487" s="216"/>
      <c r="B487" s="217">
        <v>200</v>
      </c>
      <c r="C487" s="47"/>
      <c r="D487" s="48">
        <v>23000</v>
      </c>
      <c r="E487" s="48">
        <v>20844.39</v>
      </c>
      <c r="F487" s="218">
        <f t="shared" si="10"/>
        <v>2155.6100000000006</v>
      </c>
      <c r="H487" s="103"/>
      <c r="I487" s="103"/>
      <c r="J487" s="103"/>
    </row>
    <row r="488" spans="1:10" s="135" customFormat="1" ht="22.5">
      <c r="A488" s="216" t="s">
        <v>957</v>
      </c>
      <c r="B488" s="217">
        <v>200</v>
      </c>
      <c r="C488" s="47" t="s">
        <v>356</v>
      </c>
      <c r="D488" s="48">
        <v>23000</v>
      </c>
      <c r="E488" s="48">
        <v>20844.39</v>
      </c>
      <c r="F488" s="218">
        <f t="shared" si="10"/>
        <v>2155.6100000000006</v>
      </c>
      <c r="H488" s="103"/>
      <c r="I488" s="103"/>
      <c r="J488" s="103"/>
    </row>
    <row r="489" spans="1:10" ht="12.75">
      <c r="A489" s="216" t="s">
        <v>893</v>
      </c>
      <c r="B489" s="217">
        <v>200</v>
      </c>
      <c r="C489" s="47" t="s">
        <v>357</v>
      </c>
      <c r="D489" s="48">
        <v>23000</v>
      </c>
      <c r="E489" s="48">
        <v>20844.39</v>
      </c>
      <c r="F489" s="218">
        <f t="shared" si="10"/>
        <v>2155.6100000000006</v>
      </c>
      <c r="H489" s="103"/>
      <c r="I489" s="103"/>
      <c r="J489" s="103"/>
    </row>
    <row r="490" spans="1:10" ht="12.75">
      <c r="A490" s="216" t="s">
        <v>901</v>
      </c>
      <c r="B490" s="217">
        <v>200</v>
      </c>
      <c r="C490" s="47" t="s">
        <v>358</v>
      </c>
      <c r="D490" s="48">
        <v>23000</v>
      </c>
      <c r="E490" s="48">
        <v>20844.39</v>
      </c>
      <c r="F490" s="218">
        <f t="shared" si="10"/>
        <v>2155.6100000000006</v>
      </c>
      <c r="H490" s="103"/>
      <c r="I490" s="103"/>
      <c r="J490" s="103"/>
    </row>
    <row r="491" spans="1:10" ht="12.75">
      <c r="A491" s="216" t="s">
        <v>906</v>
      </c>
      <c r="B491" s="217">
        <v>200</v>
      </c>
      <c r="C491" s="47" t="s">
        <v>359</v>
      </c>
      <c r="D491" s="48">
        <v>23000</v>
      </c>
      <c r="E491" s="48">
        <v>20844.39</v>
      </c>
      <c r="F491" s="218">
        <f>SUM(D491)-E491</f>
        <v>2155.6100000000006</v>
      </c>
      <c r="H491" s="103"/>
      <c r="I491" s="103"/>
      <c r="J491" s="103"/>
    </row>
    <row r="492" spans="1:10" ht="84" customHeight="1">
      <c r="A492" s="216" t="s">
        <v>368</v>
      </c>
      <c r="B492" s="217">
        <v>200</v>
      </c>
      <c r="C492" s="47" t="s">
        <v>360</v>
      </c>
      <c r="D492" s="48">
        <v>523000</v>
      </c>
      <c r="E492" s="48">
        <v>239735.69</v>
      </c>
      <c r="F492" s="218">
        <f t="shared" si="10"/>
        <v>283264.31</v>
      </c>
      <c r="H492" s="103"/>
      <c r="I492" s="103"/>
      <c r="J492" s="103"/>
    </row>
    <row r="493" spans="1:10" ht="22.5">
      <c r="A493" s="216" t="s">
        <v>957</v>
      </c>
      <c r="B493" s="217">
        <v>200</v>
      </c>
      <c r="C493" s="47" t="s">
        <v>361</v>
      </c>
      <c r="D493" s="48">
        <v>523000</v>
      </c>
      <c r="E493" s="48">
        <v>239735.69</v>
      </c>
      <c r="F493" s="218">
        <f t="shared" si="10"/>
        <v>283264.31</v>
      </c>
      <c r="H493" s="103"/>
      <c r="I493" s="103"/>
      <c r="J493" s="103"/>
    </row>
    <row r="494" spans="1:10" ht="12.75">
      <c r="A494" s="216" t="s">
        <v>893</v>
      </c>
      <c r="B494" s="217">
        <v>200</v>
      </c>
      <c r="C494" s="47" t="s">
        <v>362</v>
      </c>
      <c r="D494" s="48">
        <v>523000</v>
      </c>
      <c r="E494" s="48">
        <v>239735.69</v>
      </c>
      <c r="F494" s="218">
        <f t="shared" si="10"/>
        <v>283264.31</v>
      </c>
      <c r="H494" s="103"/>
      <c r="I494" s="103"/>
      <c r="J494" s="103"/>
    </row>
    <row r="495" spans="1:10" s="161" customFormat="1" ht="12.75">
      <c r="A495" s="216" t="s">
        <v>901</v>
      </c>
      <c r="B495" s="217">
        <v>200</v>
      </c>
      <c r="C495" s="47" t="s">
        <v>363</v>
      </c>
      <c r="D495" s="48">
        <v>523000</v>
      </c>
      <c r="E495" s="48">
        <v>239735.69</v>
      </c>
      <c r="F495" s="218">
        <f t="shared" si="10"/>
        <v>283264.31</v>
      </c>
      <c r="H495" s="162"/>
      <c r="I495" s="162"/>
      <c r="J495" s="162"/>
    </row>
    <row r="496" spans="1:10" s="161" customFormat="1" ht="12.75">
      <c r="A496" s="216" t="s">
        <v>905</v>
      </c>
      <c r="B496" s="217">
        <v>200</v>
      </c>
      <c r="C496" s="47" t="s">
        <v>364</v>
      </c>
      <c r="D496" s="48">
        <v>523000</v>
      </c>
      <c r="E496" s="48">
        <v>239735.69</v>
      </c>
      <c r="F496" s="218">
        <f t="shared" si="10"/>
        <v>283264.31</v>
      </c>
      <c r="H496" s="162"/>
      <c r="I496" s="162"/>
      <c r="J496" s="162"/>
    </row>
    <row r="497" spans="1:10" s="161" customFormat="1" ht="12.75">
      <c r="A497" s="216" t="s">
        <v>951</v>
      </c>
      <c r="B497" s="217">
        <v>200</v>
      </c>
      <c r="C497" s="47" t="s">
        <v>952</v>
      </c>
      <c r="D497" s="48">
        <v>16719100</v>
      </c>
      <c r="E497" s="48">
        <v>1286822.73</v>
      </c>
      <c r="F497" s="218">
        <f t="shared" si="10"/>
        <v>15432277.27</v>
      </c>
      <c r="H497" s="162"/>
      <c r="I497" s="162"/>
      <c r="J497" s="162"/>
    </row>
    <row r="498" spans="1:10" ht="60.75" customHeight="1">
      <c r="A498" s="216" t="s">
        <v>369</v>
      </c>
      <c r="B498" s="217">
        <v>200</v>
      </c>
      <c r="C498" s="47" t="s">
        <v>365</v>
      </c>
      <c r="D498" s="48">
        <v>15469100</v>
      </c>
      <c r="E498" s="48">
        <v>1000677.73</v>
      </c>
      <c r="F498" s="218">
        <f t="shared" si="10"/>
        <v>14468422.27</v>
      </c>
      <c r="H498" s="103"/>
      <c r="I498" s="103"/>
      <c r="J498" s="103"/>
    </row>
    <row r="499" spans="1:10" ht="93" customHeight="1">
      <c r="A499" s="216" t="s">
        <v>370</v>
      </c>
      <c r="B499" s="217">
        <v>200</v>
      </c>
      <c r="C499" s="47" t="s">
        <v>366</v>
      </c>
      <c r="D499" s="48">
        <v>10431800</v>
      </c>
      <c r="E499" s="48">
        <v>910429.73</v>
      </c>
      <c r="F499" s="218">
        <f t="shared" si="10"/>
        <v>9521370.27</v>
      </c>
      <c r="H499" s="103"/>
      <c r="I499" s="103"/>
      <c r="J499" s="103"/>
    </row>
    <row r="500" spans="1:10" ht="22.5">
      <c r="A500" s="216" t="s">
        <v>389</v>
      </c>
      <c r="B500" s="217">
        <v>200</v>
      </c>
      <c r="C500" s="47" t="s">
        <v>371</v>
      </c>
      <c r="D500" s="48">
        <v>3000000</v>
      </c>
      <c r="E500" s="48">
        <v>620234</v>
      </c>
      <c r="F500" s="218">
        <f t="shared" si="10"/>
        <v>2379766</v>
      </c>
      <c r="H500" s="103"/>
      <c r="I500" s="103"/>
      <c r="J500" s="103"/>
    </row>
    <row r="501" spans="1:10" ht="12.75" hidden="1">
      <c r="A501" s="216"/>
      <c r="B501" s="217">
        <v>200</v>
      </c>
      <c r="C501" s="47"/>
      <c r="D501" s="48">
        <v>3000000</v>
      </c>
      <c r="E501" s="48">
        <v>620234</v>
      </c>
      <c r="F501" s="218">
        <f t="shared" si="10"/>
        <v>2379766</v>
      </c>
      <c r="H501" s="103"/>
      <c r="I501" s="103"/>
      <c r="J501" s="103"/>
    </row>
    <row r="502" spans="1:10" ht="12.75" hidden="1">
      <c r="A502" s="216"/>
      <c r="B502" s="217">
        <v>200</v>
      </c>
      <c r="C502" s="47"/>
      <c r="D502" s="48">
        <v>3000000</v>
      </c>
      <c r="E502" s="48">
        <v>620234</v>
      </c>
      <c r="F502" s="218">
        <f t="shared" si="10"/>
        <v>2379766</v>
      </c>
      <c r="H502" s="103"/>
      <c r="I502" s="103"/>
      <c r="J502" s="103"/>
    </row>
    <row r="503" spans="1:10" ht="12.75" hidden="1">
      <c r="A503" s="216"/>
      <c r="B503" s="217">
        <v>200</v>
      </c>
      <c r="C503" s="47"/>
      <c r="D503" s="48">
        <v>3000000</v>
      </c>
      <c r="E503" s="48">
        <v>620234</v>
      </c>
      <c r="F503" s="218">
        <f t="shared" si="10"/>
        <v>2379766</v>
      </c>
      <c r="H503" s="103"/>
      <c r="I503" s="103"/>
      <c r="J503" s="103"/>
    </row>
    <row r="504" spans="1:10" ht="12.75">
      <c r="A504" s="216" t="s">
        <v>893</v>
      </c>
      <c r="B504" s="217">
        <v>200</v>
      </c>
      <c r="C504" s="47" t="s">
        <v>372</v>
      </c>
      <c r="D504" s="48">
        <v>3000000</v>
      </c>
      <c r="E504" s="48">
        <v>620234</v>
      </c>
      <c r="F504" s="218">
        <f t="shared" si="10"/>
        <v>2379766</v>
      </c>
      <c r="H504" s="103"/>
      <c r="I504" s="103"/>
      <c r="J504" s="103"/>
    </row>
    <row r="505" spans="1:10" ht="12.75">
      <c r="A505" s="216" t="s">
        <v>901</v>
      </c>
      <c r="B505" s="217">
        <v>200</v>
      </c>
      <c r="C505" s="47" t="s">
        <v>373</v>
      </c>
      <c r="D505" s="48">
        <v>3000000</v>
      </c>
      <c r="E505" s="48">
        <v>620234</v>
      </c>
      <c r="F505" s="218">
        <f t="shared" si="10"/>
        <v>2379766</v>
      </c>
      <c r="H505" s="103"/>
      <c r="I505" s="103"/>
      <c r="J505" s="103"/>
    </row>
    <row r="506" spans="1:10" ht="12.75">
      <c r="A506" s="216" t="s">
        <v>905</v>
      </c>
      <c r="B506" s="217">
        <v>200</v>
      </c>
      <c r="C506" s="47" t="s">
        <v>374</v>
      </c>
      <c r="D506" s="48">
        <v>3000000</v>
      </c>
      <c r="E506" s="48">
        <v>620234</v>
      </c>
      <c r="F506" s="218">
        <f t="shared" si="10"/>
        <v>2379766</v>
      </c>
      <c r="H506" s="103"/>
      <c r="I506" s="103"/>
      <c r="J506" s="103"/>
    </row>
    <row r="507" spans="1:10" ht="22.5">
      <c r="A507" s="216" t="s">
        <v>958</v>
      </c>
      <c r="B507" s="217">
        <v>200</v>
      </c>
      <c r="C507" s="47" t="s">
        <v>375</v>
      </c>
      <c r="D507" s="48">
        <v>1030000</v>
      </c>
      <c r="E507" s="48">
        <v>290195.73</v>
      </c>
      <c r="F507" s="218">
        <f t="shared" si="10"/>
        <v>739804.27</v>
      </c>
      <c r="H507" s="103"/>
      <c r="I507" s="103"/>
      <c r="J507" s="103"/>
    </row>
    <row r="508" spans="1:10" ht="12.75" hidden="1">
      <c r="A508" s="216"/>
      <c r="B508" s="217">
        <v>200</v>
      </c>
      <c r="C508" s="47"/>
      <c r="D508" s="48">
        <v>1030000</v>
      </c>
      <c r="E508" s="48">
        <v>290195.73</v>
      </c>
      <c r="F508" s="218">
        <f t="shared" si="10"/>
        <v>739804.27</v>
      </c>
      <c r="H508" s="103"/>
      <c r="I508" s="103"/>
      <c r="J508" s="103"/>
    </row>
    <row r="509" spans="1:10" ht="12.75" hidden="1">
      <c r="A509" s="216"/>
      <c r="B509" s="217">
        <v>200</v>
      </c>
      <c r="C509" s="47"/>
      <c r="D509" s="48">
        <v>1030000</v>
      </c>
      <c r="E509" s="48">
        <v>290195.73</v>
      </c>
      <c r="F509" s="218">
        <f t="shared" si="10"/>
        <v>739804.27</v>
      </c>
      <c r="H509" s="103"/>
      <c r="I509" s="103"/>
      <c r="J509" s="103"/>
    </row>
    <row r="510" spans="1:10" ht="12.75" hidden="1">
      <c r="A510" s="216"/>
      <c r="B510" s="217">
        <v>200</v>
      </c>
      <c r="C510" s="47"/>
      <c r="D510" s="48">
        <v>1030000</v>
      </c>
      <c r="E510" s="48">
        <v>290195.73</v>
      </c>
      <c r="F510" s="218">
        <f t="shared" si="10"/>
        <v>739804.27</v>
      </c>
      <c r="H510" s="103"/>
      <c r="I510" s="103"/>
      <c r="J510" s="103"/>
    </row>
    <row r="511" spans="1:10" ht="12.75" hidden="1">
      <c r="A511" s="216"/>
      <c r="B511" s="217">
        <v>200</v>
      </c>
      <c r="C511" s="258"/>
      <c r="D511" s="48">
        <v>1030000</v>
      </c>
      <c r="E511" s="48">
        <v>290195.73</v>
      </c>
      <c r="F511" s="250">
        <f t="shared" si="10"/>
        <v>739804.27</v>
      </c>
      <c r="H511" s="103"/>
      <c r="I511" s="103"/>
      <c r="J511" s="103"/>
    </row>
    <row r="512" spans="1:10" ht="12.75" hidden="1">
      <c r="A512" s="216"/>
      <c r="B512" s="217">
        <v>200</v>
      </c>
      <c r="C512" s="258"/>
      <c r="D512" s="48">
        <v>1030000</v>
      </c>
      <c r="E512" s="48">
        <v>290195.73</v>
      </c>
      <c r="F512" s="250">
        <f t="shared" si="10"/>
        <v>739804.27</v>
      </c>
      <c r="H512" s="103"/>
      <c r="I512" s="103"/>
      <c r="J512" s="103"/>
    </row>
    <row r="513" spans="1:10" ht="12.75" hidden="1">
      <c r="A513" s="216"/>
      <c r="B513" s="217">
        <v>200</v>
      </c>
      <c r="C513" s="258"/>
      <c r="D513" s="48">
        <v>1030000</v>
      </c>
      <c r="E513" s="48">
        <v>290195.73</v>
      </c>
      <c r="F513" s="250">
        <f t="shared" si="10"/>
        <v>739804.27</v>
      </c>
      <c r="H513" s="103"/>
      <c r="I513" s="103"/>
      <c r="J513" s="103"/>
    </row>
    <row r="514" spans="1:10" ht="12.75" hidden="1">
      <c r="A514" s="216"/>
      <c r="B514" s="217">
        <v>200</v>
      </c>
      <c r="C514" s="258"/>
      <c r="D514" s="48">
        <v>1030000</v>
      </c>
      <c r="E514" s="48">
        <v>290195.73</v>
      </c>
      <c r="F514" s="250">
        <f t="shared" si="10"/>
        <v>739804.27</v>
      </c>
      <c r="H514" s="103"/>
      <c r="I514" s="103"/>
      <c r="J514" s="103"/>
    </row>
    <row r="515" spans="1:10" ht="12.75" hidden="1">
      <c r="A515" s="216"/>
      <c r="B515" s="217">
        <v>200</v>
      </c>
      <c r="C515" s="47"/>
      <c r="D515" s="48">
        <v>1030000</v>
      </c>
      <c r="E515" s="48">
        <v>290195.73</v>
      </c>
      <c r="F515" s="218">
        <f t="shared" si="10"/>
        <v>739804.27</v>
      </c>
      <c r="H515" s="103"/>
      <c r="I515" s="103"/>
      <c r="J515" s="103"/>
    </row>
    <row r="516" spans="1:10" ht="12.75" hidden="1">
      <c r="A516" s="216"/>
      <c r="B516" s="217">
        <v>200</v>
      </c>
      <c r="C516" s="47"/>
      <c r="D516" s="48">
        <v>1030000</v>
      </c>
      <c r="E516" s="48">
        <v>290195.73</v>
      </c>
      <c r="F516" s="218">
        <f t="shared" si="10"/>
        <v>739804.27</v>
      </c>
      <c r="H516" s="103"/>
      <c r="I516" s="103"/>
      <c r="J516" s="103"/>
    </row>
    <row r="517" spans="1:10" ht="12.75">
      <c r="A517" s="216" t="s">
        <v>893</v>
      </c>
      <c r="B517" s="217">
        <v>200</v>
      </c>
      <c r="C517" s="47" t="s">
        <v>376</v>
      </c>
      <c r="D517" s="48">
        <v>1030000</v>
      </c>
      <c r="E517" s="48">
        <v>290195.73</v>
      </c>
      <c r="F517" s="218">
        <f t="shared" si="10"/>
        <v>739804.27</v>
      </c>
      <c r="H517" s="103"/>
      <c r="I517" s="103"/>
      <c r="J517" s="103"/>
    </row>
    <row r="518" spans="1:10" ht="12.75">
      <c r="A518" s="216" t="s">
        <v>901</v>
      </c>
      <c r="B518" s="217">
        <v>200</v>
      </c>
      <c r="C518" s="47" t="s">
        <v>377</v>
      </c>
      <c r="D518" s="48">
        <v>1030000</v>
      </c>
      <c r="E518" s="48">
        <v>290195.73</v>
      </c>
      <c r="F518" s="218">
        <f t="shared" si="10"/>
        <v>739804.27</v>
      </c>
      <c r="H518" s="103"/>
      <c r="I518" s="103"/>
      <c r="J518" s="103"/>
    </row>
    <row r="519" spans="1:10" ht="12.75">
      <c r="A519" s="216" t="s">
        <v>905</v>
      </c>
      <c r="B519" s="217">
        <v>200</v>
      </c>
      <c r="C519" s="47" t="s">
        <v>378</v>
      </c>
      <c r="D519" s="48">
        <v>150000</v>
      </c>
      <c r="E519" s="48">
        <v>0</v>
      </c>
      <c r="F519" s="218">
        <f t="shared" si="10"/>
        <v>150000</v>
      </c>
      <c r="H519" s="103"/>
      <c r="I519" s="103"/>
      <c r="J519" s="103"/>
    </row>
    <row r="520" spans="1:10" ht="12.75">
      <c r="A520" s="216" t="s">
        <v>906</v>
      </c>
      <c r="B520" s="217">
        <v>200</v>
      </c>
      <c r="C520" s="47" t="s">
        <v>379</v>
      </c>
      <c r="D520" s="48">
        <v>880000</v>
      </c>
      <c r="E520" s="48">
        <v>290195.73</v>
      </c>
      <c r="F520" s="218">
        <f t="shared" si="10"/>
        <v>589804.27</v>
      </c>
      <c r="H520" s="103"/>
      <c r="I520" s="103"/>
      <c r="J520" s="103"/>
    </row>
    <row r="521" spans="1:10" ht="33.75">
      <c r="A521" s="216" t="s">
        <v>298</v>
      </c>
      <c r="B521" s="217">
        <v>200</v>
      </c>
      <c r="C521" s="47" t="s">
        <v>158</v>
      </c>
      <c r="D521" s="48">
        <f aca="true" t="shared" si="11" ref="D521:F522">D522</f>
        <v>6401800</v>
      </c>
      <c r="E521" s="48">
        <v>0</v>
      </c>
      <c r="F521" s="218">
        <f t="shared" si="11"/>
        <v>0</v>
      </c>
      <c r="H521" s="103"/>
      <c r="I521" s="103"/>
      <c r="J521" s="103"/>
    </row>
    <row r="522" spans="1:10" ht="12.75">
      <c r="A522" s="216" t="s">
        <v>908</v>
      </c>
      <c r="B522" s="217">
        <v>200</v>
      </c>
      <c r="C522" s="47" t="s">
        <v>159</v>
      </c>
      <c r="D522" s="48">
        <f t="shared" si="11"/>
        <v>6401800</v>
      </c>
      <c r="E522" s="48">
        <f t="shared" si="11"/>
        <v>0</v>
      </c>
      <c r="F522" s="218">
        <f t="shared" si="11"/>
        <v>0</v>
      </c>
      <c r="H522" s="103"/>
      <c r="I522" s="103"/>
      <c r="J522" s="103"/>
    </row>
    <row r="523" spans="1:10" ht="12.75">
      <c r="A523" s="216" t="s">
        <v>909</v>
      </c>
      <c r="B523" s="217">
        <v>200</v>
      </c>
      <c r="C523" s="47" t="s">
        <v>160</v>
      </c>
      <c r="D523" s="48">
        <v>6401800</v>
      </c>
      <c r="E523" s="48">
        <v>0</v>
      </c>
      <c r="F523" s="218">
        <v>0</v>
      </c>
      <c r="H523" s="103"/>
      <c r="I523" s="103"/>
      <c r="J523" s="103"/>
    </row>
    <row r="524" spans="1:10" ht="66.75" customHeight="1">
      <c r="A524" s="216" t="s">
        <v>390</v>
      </c>
      <c r="B524" s="217">
        <v>200</v>
      </c>
      <c r="C524" s="47" t="s">
        <v>380</v>
      </c>
      <c r="D524" s="48">
        <v>200000</v>
      </c>
      <c r="E524" s="48">
        <v>90248</v>
      </c>
      <c r="F524" s="218">
        <f t="shared" si="10"/>
        <v>109752</v>
      </c>
      <c r="H524" s="103"/>
      <c r="I524" s="103"/>
      <c r="J524" s="103"/>
    </row>
    <row r="525" spans="1:10" ht="12.75">
      <c r="A525" s="216" t="s">
        <v>391</v>
      </c>
      <c r="B525" s="217">
        <v>200</v>
      </c>
      <c r="C525" s="47" t="s">
        <v>381</v>
      </c>
      <c r="D525" s="48">
        <v>200000</v>
      </c>
      <c r="E525" s="48">
        <v>90248</v>
      </c>
      <c r="F525" s="218">
        <f t="shared" si="10"/>
        <v>109752</v>
      </c>
      <c r="H525" s="103"/>
      <c r="I525" s="103"/>
      <c r="J525" s="103"/>
    </row>
    <row r="526" spans="1:10" ht="12.75">
      <c r="A526" s="4" t="s">
        <v>893</v>
      </c>
      <c r="B526" s="217">
        <v>200</v>
      </c>
      <c r="C526" s="47" t="s">
        <v>382</v>
      </c>
      <c r="D526" s="48">
        <v>200000</v>
      </c>
      <c r="E526" s="48">
        <v>90248</v>
      </c>
      <c r="F526" s="218">
        <f t="shared" si="10"/>
        <v>109752</v>
      </c>
      <c r="H526" s="103"/>
      <c r="I526" s="103"/>
      <c r="J526" s="103"/>
    </row>
    <row r="527" spans="1:10" ht="12.75">
      <c r="A527" s="216" t="s">
        <v>392</v>
      </c>
      <c r="B527" s="217">
        <v>200</v>
      </c>
      <c r="C527" s="47" t="s">
        <v>383</v>
      </c>
      <c r="D527" s="48">
        <v>200000</v>
      </c>
      <c r="E527" s="48">
        <v>90248</v>
      </c>
      <c r="F527" s="218">
        <f t="shared" si="10"/>
        <v>109752</v>
      </c>
      <c r="H527" s="103"/>
      <c r="I527" s="103"/>
      <c r="J527" s="103"/>
    </row>
    <row r="528" spans="1:10" ht="105" customHeight="1">
      <c r="A528" s="216" t="s">
        <v>393</v>
      </c>
      <c r="B528" s="217">
        <v>200</v>
      </c>
      <c r="C528" s="47" t="s">
        <v>384</v>
      </c>
      <c r="D528" s="48">
        <v>4800000</v>
      </c>
      <c r="E528" s="48">
        <v>0</v>
      </c>
      <c r="F528" s="218">
        <f t="shared" si="10"/>
        <v>4800000</v>
      </c>
      <c r="H528" s="103"/>
      <c r="I528" s="103"/>
      <c r="J528" s="103"/>
    </row>
    <row r="529" spans="1:10" ht="22.5">
      <c r="A529" s="216" t="s">
        <v>958</v>
      </c>
      <c r="B529" s="217">
        <v>200</v>
      </c>
      <c r="C529" s="47" t="s">
        <v>385</v>
      </c>
      <c r="D529" s="48">
        <v>4800000</v>
      </c>
      <c r="E529" s="48">
        <v>0</v>
      </c>
      <c r="F529" s="218">
        <f t="shared" si="10"/>
        <v>4800000</v>
      </c>
      <c r="H529" s="103"/>
      <c r="I529" s="103"/>
      <c r="J529" s="103"/>
    </row>
    <row r="530" spans="1:10" ht="12.75">
      <c r="A530" s="216" t="s">
        <v>893</v>
      </c>
      <c r="B530" s="217">
        <v>200</v>
      </c>
      <c r="C530" s="47" t="s">
        <v>386</v>
      </c>
      <c r="D530" s="48">
        <v>4800000</v>
      </c>
      <c r="E530" s="48">
        <v>0</v>
      </c>
      <c r="F530" s="218">
        <f t="shared" si="10"/>
        <v>4800000</v>
      </c>
      <c r="H530" s="103"/>
      <c r="I530" s="103"/>
      <c r="J530" s="103"/>
    </row>
    <row r="531" spans="1:10" ht="12.75">
      <c r="A531" s="216" t="s">
        <v>901</v>
      </c>
      <c r="B531" s="217">
        <v>200</v>
      </c>
      <c r="C531" s="47" t="s">
        <v>387</v>
      </c>
      <c r="D531" s="48">
        <v>4800000</v>
      </c>
      <c r="E531" s="48">
        <v>0</v>
      </c>
      <c r="F531" s="218">
        <f t="shared" si="10"/>
        <v>4800000</v>
      </c>
      <c r="H531" s="103"/>
      <c r="I531" s="103"/>
      <c r="J531" s="103"/>
    </row>
    <row r="532" spans="1:10" ht="12.75">
      <c r="A532" s="216" t="s">
        <v>906</v>
      </c>
      <c r="B532" s="217">
        <v>200</v>
      </c>
      <c r="C532" s="47" t="s">
        <v>388</v>
      </c>
      <c r="D532" s="48">
        <v>4800000</v>
      </c>
      <c r="E532" s="48">
        <v>0</v>
      </c>
      <c r="F532" s="218">
        <f t="shared" si="10"/>
        <v>4800000</v>
      </c>
      <c r="H532" s="103"/>
      <c r="I532" s="103"/>
      <c r="J532" s="103"/>
    </row>
    <row r="533" spans="1:10" ht="36" customHeight="1" hidden="1">
      <c r="A533" s="216" t="s">
        <v>408</v>
      </c>
      <c r="B533" s="217">
        <v>200</v>
      </c>
      <c r="C533" s="47" t="s">
        <v>394</v>
      </c>
      <c r="D533" s="48">
        <v>0</v>
      </c>
      <c r="E533" s="48">
        <v>0</v>
      </c>
      <c r="F533" s="218">
        <f t="shared" si="10"/>
        <v>0</v>
      </c>
      <c r="H533" s="103"/>
      <c r="I533" s="103"/>
      <c r="J533" s="103"/>
    </row>
    <row r="534" spans="1:10" ht="15.75" customHeight="1" hidden="1">
      <c r="A534" s="216" t="s">
        <v>908</v>
      </c>
      <c r="B534" s="217">
        <v>200</v>
      </c>
      <c r="C534" s="47" t="s">
        <v>395</v>
      </c>
      <c r="D534" s="48">
        <v>0</v>
      </c>
      <c r="E534" s="48">
        <v>0</v>
      </c>
      <c r="F534" s="218">
        <f>SUM(D534)-E534</f>
        <v>0</v>
      </c>
      <c r="H534" s="103"/>
      <c r="I534" s="103"/>
      <c r="J534" s="103"/>
    </row>
    <row r="535" spans="1:10" ht="18" customHeight="1" hidden="1">
      <c r="A535" s="216" t="s">
        <v>909</v>
      </c>
      <c r="B535" s="217">
        <v>200</v>
      </c>
      <c r="C535" s="47" t="s">
        <v>396</v>
      </c>
      <c r="D535" s="48">
        <v>0</v>
      </c>
      <c r="E535" s="48">
        <v>0</v>
      </c>
      <c r="F535" s="218">
        <f>SUM(D535)-E535</f>
        <v>0</v>
      </c>
      <c r="H535" s="103"/>
      <c r="I535" s="103"/>
      <c r="J535" s="103"/>
    </row>
    <row r="536" spans="1:10" ht="95.25" customHeight="1">
      <c r="A536" s="216" t="s">
        <v>409</v>
      </c>
      <c r="B536" s="217">
        <v>200</v>
      </c>
      <c r="C536" s="47" t="s">
        <v>397</v>
      </c>
      <c r="D536" s="48">
        <f>3000</f>
        <v>3000</v>
      </c>
      <c r="E536" s="48">
        <v>0</v>
      </c>
      <c r="F536" s="218">
        <f t="shared" si="10"/>
        <v>3000</v>
      </c>
      <c r="H536" s="103"/>
      <c r="I536" s="103"/>
      <c r="J536" s="103"/>
    </row>
    <row r="537" spans="1:10" ht="37.5" customHeight="1">
      <c r="A537" s="216" t="s">
        <v>840</v>
      </c>
      <c r="B537" s="217">
        <v>200</v>
      </c>
      <c r="C537" s="47" t="s">
        <v>398</v>
      </c>
      <c r="D537" s="48">
        <f>3000</f>
        <v>3000</v>
      </c>
      <c r="E537" s="48">
        <v>0</v>
      </c>
      <c r="F537" s="218">
        <f t="shared" si="10"/>
        <v>3000</v>
      </c>
      <c r="H537" s="103"/>
      <c r="I537" s="103"/>
      <c r="J537" s="103"/>
    </row>
    <row r="538" spans="1:10" ht="14.25" customHeight="1">
      <c r="A538" s="216" t="s">
        <v>893</v>
      </c>
      <c r="B538" s="217">
        <v>200</v>
      </c>
      <c r="C538" s="47" t="s">
        <v>399</v>
      </c>
      <c r="D538" s="48">
        <f>3000</f>
        <v>3000</v>
      </c>
      <c r="E538" s="48">
        <v>0</v>
      </c>
      <c r="F538" s="218">
        <f t="shared" si="10"/>
        <v>3000</v>
      </c>
      <c r="H538" s="103"/>
      <c r="I538" s="103"/>
      <c r="J538" s="103"/>
    </row>
    <row r="539" spans="1:10" ht="15" customHeight="1">
      <c r="A539" s="216" t="s">
        <v>22</v>
      </c>
      <c r="B539" s="217">
        <v>200</v>
      </c>
      <c r="C539" s="47" t="s">
        <v>400</v>
      </c>
      <c r="D539" s="48">
        <f>3000</f>
        <v>3000</v>
      </c>
      <c r="E539" s="48">
        <v>0</v>
      </c>
      <c r="F539" s="218">
        <f t="shared" si="10"/>
        <v>3000</v>
      </c>
      <c r="H539" s="103"/>
      <c r="I539" s="103"/>
      <c r="J539" s="103"/>
    </row>
    <row r="540" spans="1:10" ht="36.75" customHeight="1">
      <c r="A540" s="216" t="s">
        <v>950</v>
      </c>
      <c r="B540" s="217">
        <v>200</v>
      </c>
      <c r="C540" s="47" t="s">
        <v>401</v>
      </c>
      <c r="D540" s="48">
        <f>3000</f>
        <v>3000</v>
      </c>
      <c r="E540" s="48">
        <v>0</v>
      </c>
      <c r="F540" s="218">
        <f t="shared" si="10"/>
        <v>3000</v>
      </c>
      <c r="H540" s="103"/>
      <c r="I540" s="103"/>
      <c r="J540" s="103"/>
    </row>
    <row r="541" spans="1:10" ht="91.5" customHeight="1">
      <c r="A541" s="216" t="s">
        <v>409</v>
      </c>
      <c r="B541" s="217">
        <v>200</v>
      </c>
      <c r="C541" s="47" t="s">
        <v>418</v>
      </c>
      <c r="D541" s="48">
        <v>14300</v>
      </c>
      <c r="E541" s="48">
        <v>0</v>
      </c>
      <c r="F541" s="218">
        <f>D541-E541</f>
        <v>14300</v>
      </c>
      <c r="H541" s="103"/>
      <c r="I541" s="103"/>
      <c r="J541" s="103"/>
    </row>
    <row r="542" spans="1:10" ht="36.75" customHeight="1">
      <c r="A542" s="216" t="s">
        <v>840</v>
      </c>
      <c r="B542" s="217">
        <v>200</v>
      </c>
      <c r="C542" s="47" t="s">
        <v>419</v>
      </c>
      <c r="D542" s="48">
        <v>14300</v>
      </c>
      <c r="E542" s="48">
        <v>0</v>
      </c>
      <c r="F542" s="218">
        <f>D542-E542</f>
        <v>14300</v>
      </c>
      <c r="H542" s="103"/>
      <c r="I542" s="103"/>
      <c r="J542" s="103"/>
    </row>
    <row r="543" spans="1:10" ht="12.75" customHeight="1">
      <c r="A543" s="216" t="s">
        <v>893</v>
      </c>
      <c r="B543" s="217">
        <v>200</v>
      </c>
      <c r="C543" s="47" t="s">
        <v>768</v>
      </c>
      <c r="D543" s="48">
        <v>14300</v>
      </c>
      <c r="E543" s="48">
        <v>0</v>
      </c>
      <c r="F543" s="218">
        <f>D543-E543</f>
        <v>14300</v>
      </c>
      <c r="H543" s="103"/>
      <c r="I543" s="103"/>
      <c r="J543" s="103"/>
    </row>
    <row r="544" spans="1:10" ht="13.5" customHeight="1">
      <c r="A544" s="216" t="s">
        <v>22</v>
      </c>
      <c r="B544" s="217">
        <v>200</v>
      </c>
      <c r="C544" s="47" t="s">
        <v>769</v>
      </c>
      <c r="D544" s="48">
        <v>14300</v>
      </c>
      <c r="E544" s="48">
        <v>0</v>
      </c>
      <c r="F544" s="218">
        <f>D544-E544</f>
        <v>14300</v>
      </c>
      <c r="H544" s="103"/>
      <c r="I544" s="103"/>
      <c r="J544" s="103"/>
    </row>
    <row r="545" spans="1:10" ht="36.75" customHeight="1">
      <c r="A545" s="216" t="s">
        <v>950</v>
      </c>
      <c r="B545" s="217">
        <v>200</v>
      </c>
      <c r="C545" s="47" t="s">
        <v>770</v>
      </c>
      <c r="D545" s="48">
        <v>14300</v>
      </c>
      <c r="E545" s="48">
        <v>0</v>
      </c>
      <c r="F545" s="218">
        <f>D545-E545</f>
        <v>14300</v>
      </c>
      <c r="H545" s="103"/>
      <c r="I545" s="103"/>
      <c r="J545" s="103"/>
    </row>
    <row r="546" spans="1:10" ht="69" customHeight="1">
      <c r="A546" s="216" t="s">
        <v>766</v>
      </c>
      <c r="B546" s="217">
        <v>200</v>
      </c>
      <c r="C546" s="47" t="s">
        <v>402</v>
      </c>
      <c r="D546" s="48">
        <v>20000</v>
      </c>
      <c r="E546" s="48">
        <v>0</v>
      </c>
      <c r="F546" s="218">
        <f t="shared" si="10"/>
        <v>20000</v>
      </c>
      <c r="H546" s="103"/>
      <c r="I546" s="103"/>
      <c r="J546" s="103"/>
    </row>
    <row r="547" spans="1:10" ht="22.5">
      <c r="A547" s="216" t="s">
        <v>958</v>
      </c>
      <c r="B547" s="217">
        <v>200</v>
      </c>
      <c r="C547" s="47" t="s">
        <v>403</v>
      </c>
      <c r="D547" s="48">
        <v>20000</v>
      </c>
      <c r="E547" s="48">
        <v>0</v>
      </c>
      <c r="F547" s="218">
        <f t="shared" si="10"/>
        <v>20000</v>
      </c>
      <c r="H547" s="103"/>
      <c r="I547" s="103"/>
      <c r="J547" s="103"/>
    </row>
    <row r="548" spans="1:10" ht="12.75" hidden="1">
      <c r="A548" s="216"/>
      <c r="B548" s="217">
        <v>200</v>
      </c>
      <c r="C548" s="47"/>
      <c r="D548" s="48">
        <v>20000</v>
      </c>
      <c r="E548" s="48">
        <v>0</v>
      </c>
      <c r="F548" s="218">
        <f t="shared" si="10"/>
        <v>20000</v>
      </c>
      <c r="H548" s="103"/>
      <c r="I548" s="103"/>
      <c r="J548" s="103"/>
    </row>
    <row r="549" spans="1:10" ht="12.75" hidden="1">
      <c r="A549" s="216"/>
      <c r="B549" s="217">
        <v>200</v>
      </c>
      <c r="C549" s="47"/>
      <c r="D549" s="48">
        <v>20000</v>
      </c>
      <c r="E549" s="48">
        <v>0</v>
      </c>
      <c r="F549" s="218">
        <f t="shared" si="10"/>
        <v>20000</v>
      </c>
      <c r="H549" s="103"/>
      <c r="I549" s="103"/>
      <c r="J549" s="103"/>
    </row>
    <row r="550" spans="1:10" ht="12.75">
      <c r="A550" s="216" t="s">
        <v>893</v>
      </c>
      <c r="B550" s="217">
        <v>200</v>
      </c>
      <c r="C550" s="47" t="s">
        <v>404</v>
      </c>
      <c r="D550" s="48">
        <v>20000</v>
      </c>
      <c r="E550" s="48">
        <v>0</v>
      </c>
      <c r="F550" s="218">
        <f t="shared" si="10"/>
        <v>20000</v>
      </c>
      <c r="H550" s="103"/>
      <c r="I550" s="103"/>
      <c r="J550" s="103"/>
    </row>
    <row r="551" spans="1:10" ht="12.75">
      <c r="A551" s="216" t="s">
        <v>901</v>
      </c>
      <c r="B551" s="217">
        <v>200</v>
      </c>
      <c r="C551" s="47" t="s">
        <v>405</v>
      </c>
      <c r="D551" s="48">
        <v>20000</v>
      </c>
      <c r="E551" s="48">
        <v>0</v>
      </c>
      <c r="F551" s="218">
        <f t="shared" si="10"/>
        <v>20000</v>
      </c>
      <c r="H551" s="103"/>
      <c r="I551" s="103"/>
      <c r="J551" s="103"/>
    </row>
    <row r="552" spans="1:10" ht="12.75">
      <c r="A552" s="216" t="s">
        <v>906</v>
      </c>
      <c r="B552" s="217">
        <v>200</v>
      </c>
      <c r="C552" s="47" t="s">
        <v>406</v>
      </c>
      <c r="D552" s="48">
        <v>20000</v>
      </c>
      <c r="E552" s="48">
        <v>0</v>
      </c>
      <c r="F552" s="218">
        <f t="shared" si="10"/>
        <v>20000</v>
      </c>
      <c r="H552" s="103"/>
      <c r="I552" s="103"/>
      <c r="J552" s="103"/>
    </row>
    <row r="553" spans="1:10" ht="60" customHeight="1">
      <c r="A553" s="216" t="s">
        <v>825</v>
      </c>
      <c r="B553" s="217">
        <v>200</v>
      </c>
      <c r="C553" s="47" t="s">
        <v>407</v>
      </c>
      <c r="D553" s="48">
        <v>750000</v>
      </c>
      <c r="E553" s="48">
        <v>186145</v>
      </c>
      <c r="F553" s="218">
        <f aca="true" t="shared" si="12" ref="F553:F788">SUM(D553)-E553</f>
        <v>563855</v>
      </c>
      <c r="H553" s="103"/>
      <c r="I553" s="103"/>
      <c r="J553" s="103"/>
    </row>
    <row r="554" spans="1:10" ht="78.75" customHeight="1">
      <c r="A554" s="216" t="s">
        <v>420</v>
      </c>
      <c r="B554" s="217">
        <v>200</v>
      </c>
      <c r="C554" s="47" t="s">
        <v>767</v>
      </c>
      <c r="D554" s="48">
        <v>250000</v>
      </c>
      <c r="E554" s="48">
        <v>0</v>
      </c>
      <c r="F554" s="218">
        <f t="shared" si="12"/>
        <v>250000</v>
      </c>
      <c r="H554" s="103"/>
      <c r="I554" s="103"/>
      <c r="J554" s="103"/>
    </row>
    <row r="555" spans="1:10" ht="22.5">
      <c r="A555" s="216" t="s">
        <v>958</v>
      </c>
      <c r="B555" s="217">
        <v>200</v>
      </c>
      <c r="C555" s="47" t="s">
        <v>421</v>
      </c>
      <c r="D555" s="48">
        <v>250000</v>
      </c>
      <c r="E555" s="48">
        <v>0</v>
      </c>
      <c r="F555" s="218">
        <f t="shared" si="12"/>
        <v>250000</v>
      </c>
      <c r="H555" s="103"/>
      <c r="I555" s="103"/>
      <c r="J555" s="103"/>
    </row>
    <row r="556" spans="1:10" ht="12.75">
      <c r="A556" s="216" t="s">
        <v>908</v>
      </c>
      <c r="B556" s="217">
        <v>200</v>
      </c>
      <c r="C556" s="47" t="s">
        <v>422</v>
      </c>
      <c r="D556" s="48">
        <v>250000</v>
      </c>
      <c r="E556" s="48">
        <v>0</v>
      </c>
      <c r="F556" s="218">
        <f t="shared" si="12"/>
        <v>250000</v>
      </c>
      <c r="H556" s="103"/>
      <c r="I556" s="103"/>
      <c r="J556" s="103"/>
    </row>
    <row r="557" spans="1:10" ht="12.75">
      <c r="A557" s="216" t="s">
        <v>909</v>
      </c>
      <c r="B557" s="217">
        <v>200</v>
      </c>
      <c r="C557" s="47" t="s">
        <v>423</v>
      </c>
      <c r="D557" s="48">
        <v>250000</v>
      </c>
      <c r="E557" s="48">
        <v>0</v>
      </c>
      <c r="F557" s="218">
        <f t="shared" si="12"/>
        <v>250000</v>
      </c>
      <c r="H557" s="103"/>
      <c r="I557" s="103"/>
      <c r="J557" s="103"/>
    </row>
    <row r="558" spans="1:10" ht="126" customHeight="1">
      <c r="A558" s="216" t="s">
        <v>431</v>
      </c>
      <c r="B558" s="217">
        <v>200</v>
      </c>
      <c r="C558" s="47" t="s">
        <v>424</v>
      </c>
      <c r="D558" s="48">
        <v>500000</v>
      </c>
      <c r="E558" s="48">
        <v>186145</v>
      </c>
      <c r="F558" s="218">
        <f t="shared" si="12"/>
        <v>313855</v>
      </c>
      <c r="H558" s="103"/>
      <c r="I558" s="103"/>
      <c r="J558" s="103"/>
    </row>
    <row r="559" spans="1:10" ht="33.75">
      <c r="A559" s="216" t="s">
        <v>840</v>
      </c>
      <c r="B559" s="217">
        <v>200</v>
      </c>
      <c r="C559" s="47" t="s">
        <v>426</v>
      </c>
      <c r="D559" s="48">
        <v>500000</v>
      </c>
      <c r="E559" s="48">
        <v>186145</v>
      </c>
      <c r="F559" s="218">
        <f t="shared" si="12"/>
        <v>313855</v>
      </c>
      <c r="H559" s="103"/>
      <c r="I559" s="103"/>
      <c r="J559" s="103"/>
    </row>
    <row r="560" spans="1:10" ht="12.75">
      <c r="A560" s="216" t="s">
        <v>893</v>
      </c>
      <c r="B560" s="217">
        <v>200</v>
      </c>
      <c r="C560" s="47" t="s">
        <v>425</v>
      </c>
      <c r="D560" s="48">
        <v>500000</v>
      </c>
      <c r="E560" s="48">
        <v>186145</v>
      </c>
      <c r="F560" s="218">
        <f t="shared" si="12"/>
        <v>313855</v>
      </c>
      <c r="H560" s="103"/>
      <c r="I560" s="103"/>
      <c r="J560" s="103"/>
    </row>
    <row r="561" spans="1:10" ht="12.75">
      <c r="A561" s="216" t="s">
        <v>22</v>
      </c>
      <c r="B561" s="217">
        <v>200</v>
      </c>
      <c r="C561" s="47" t="s">
        <v>427</v>
      </c>
      <c r="D561" s="48">
        <v>500000</v>
      </c>
      <c r="E561" s="48">
        <v>186145</v>
      </c>
      <c r="F561" s="218">
        <f t="shared" si="12"/>
        <v>313855</v>
      </c>
      <c r="H561" s="103"/>
      <c r="I561" s="103"/>
      <c r="J561" s="103"/>
    </row>
    <row r="562" spans="1:10" ht="33.75">
      <c r="A562" s="216" t="s">
        <v>950</v>
      </c>
      <c r="B562" s="217">
        <v>200</v>
      </c>
      <c r="C562" s="47" t="s">
        <v>428</v>
      </c>
      <c r="D562" s="48">
        <v>500000</v>
      </c>
      <c r="E562" s="48">
        <v>186145</v>
      </c>
      <c r="F562" s="218">
        <f t="shared" si="12"/>
        <v>313855</v>
      </c>
      <c r="H562" s="103"/>
      <c r="I562" s="103"/>
      <c r="J562" s="103"/>
    </row>
    <row r="563" spans="1:10" ht="45">
      <c r="A563" s="216" t="s">
        <v>432</v>
      </c>
      <c r="B563" s="217">
        <v>200</v>
      </c>
      <c r="C563" s="47" t="s">
        <v>429</v>
      </c>
      <c r="D563" s="48">
        <v>500000</v>
      </c>
      <c r="E563" s="48">
        <v>100000</v>
      </c>
      <c r="F563" s="218">
        <f t="shared" si="12"/>
        <v>400000</v>
      </c>
      <c r="H563" s="103"/>
      <c r="I563" s="103"/>
      <c r="J563" s="103"/>
    </row>
    <row r="564" spans="1:10" ht="56.25">
      <c r="A564" s="216" t="s">
        <v>433</v>
      </c>
      <c r="B564" s="217">
        <v>200</v>
      </c>
      <c r="C564" s="47" t="s">
        <v>430</v>
      </c>
      <c r="D564" s="48">
        <v>500000</v>
      </c>
      <c r="E564" s="48">
        <v>100000</v>
      </c>
      <c r="F564" s="218">
        <f t="shared" si="12"/>
        <v>400000</v>
      </c>
      <c r="H564" s="103"/>
      <c r="I564" s="103"/>
      <c r="J564" s="103"/>
    </row>
    <row r="565" spans="1:10" ht="22.5">
      <c r="A565" s="216" t="s">
        <v>958</v>
      </c>
      <c r="B565" s="217">
        <v>200</v>
      </c>
      <c r="C565" s="47" t="s">
        <v>434</v>
      </c>
      <c r="D565" s="48">
        <v>500000</v>
      </c>
      <c r="E565" s="48">
        <v>100000</v>
      </c>
      <c r="F565" s="218">
        <f t="shared" si="12"/>
        <v>400000</v>
      </c>
      <c r="H565" s="103"/>
      <c r="I565" s="103"/>
      <c r="J565" s="103"/>
    </row>
    <row r="566" spans="1:10" ht="12.75">
      <c r="A566" s="216" t="s">
        <v>893</v>
      </c>
      <c r="B566" s="217">
        <v>200</v>
      </c>
      <c r="C566" s="47" t="s">
        <v>435</v>
      </c>
      <c r="D566" s="48">
        <v>500000</v>
      </c>
      <c r="E566" s="48">
        <v>100000</v>
      </c>
      <c r="F566" s="218">
        <f t="shared" si="12"/>
        <v>400000</v>
      </c>
      <c r="H566" s="103"/>
      <c r="I566" s="103"/>
      <c r="J566" s="103"/>
    </row>
    <row r="567" spans="1:10" ht="12.75">
      <c r="A567" s="216" t="s">
        <v>901</v>
      </c>
      <c r="B567" s="217">
        <v>200</v>
      </c>
      <c r="C567" s="47" t="s">
        <v>436</v>
      </c>
      <c r="D567" s="48">
        <v>500000</v>
      </c>
      <c r="E567" s="48">
        <v>100000</v>
      </c>
      <c r="F567" s="218">
        <f t="shared" si="12"/>
        <v>400000</v>
      </c>
      <c r="H567" s="103"/>
      <c r="I567" s="103"/>
      <c r="J567" s="103"/>
    </row>
    <row r="568" spans="1:10" ht="12.75">
      <c r="A568" s="216" t="s">
        <v>906</v>
      </c>
      <c r="B568" s="217">
        <v>200</v>
      </c>
      <c r="C568" s="47" t="s">
        <v>437</v>
      </c>
      <c r="D568" s="48">
        <v>500000</v>
      </c>
      <c r="E568" s="48">
        <v>100000</v>
      </c>
      <c r="F568" s="218">
        <f t="shared" si="12"/>
        <v>400000</v>
      </c>
      <c r="H568" s="103"/>
      <c r="I568" s="103"/>
      <c r="J568" s="103"/>
    </row>
    <row r="569" spans="1:10" s="161" customFormat="1" ht="12.75" hidden="1">
      <c r="A569" s="256"/>
      <c r="B569" s="257">
        <v>200</v>
      </c>
      <c r="C569" s="258"/>
      <c r="D569" s="259"/>
      <c r="E569" s="259"/>
      <c r="F569" s="250">
        <f t="shared" si="12"/>
        <v>0</v>
      </c>
      <c r="H569" s="163"/>
      <c r="I569" s="163"/>
      <c r="J569" s="163"/>
    </row>
    <row r="570" spans="1:10" s="161" customFormat="1" ht="12.75" hidden="1">
      <c r="A570" s="256"/>
      <c r="B570" s="257">
        <v>200</v>
      </c>
      <c r="C570" s="258"/>
      <c r="D570" s="259"/>
      <c r="E570" s="259"/>
      <c r="F570" s="250">
        <f t="shared" si="12"/>
        <v>0</v>
      </c>
      <c r="H570" s="163"/>
      <c r="I570" s="163"/>
      <c r="J570" s="163"/>
    </row>
    <row r="571" spans="1:10" s="161" customFormat="1" ht="12.75" hidden="1">
      <c r="A571" s="256"/>
      <c r="B571" s="257">
        <v>200</v>
      </c>
      <c r="C571" s="258"/>
      <c r="D571" s="259"/>
      <c r="E571" s="259"/>
      <c r="F571" s="250">
        <f t="shared" si="12"/>
        <v>0</v>
      </c>
      <c r="H571" s="163"/>
      <c r="I571" s="163"/>
      <c r="J571" s="163"/>
    </row>
    <row r="572" spans="1:10" ht="12.75" hidden="1">
      <c r="A572" s="256"/>
      <c r="B572" s="257">
        <v>200</v>
      </c>
      <c r="C572" s="258"/>
      <c r="D572" s="259"/>
      <c r="E572" s="259"/>
      <c r="F572" s="250">
        <f t="shared" si="12"/>
        <v>0</v>
      </c>
      <c r="H572" s="103"/>
      <c r="I572" s="103"/>
      <c r="J572" s="103"/>
    </row>
    <row r="573" spans="1:10" ht="12.75">
      <c r="A573" s="216" t="s">
        <v>452</v>
      </c>
      <c r="B573" s="217">
        <v>200</v>
      </c>
      <c r="C573" s="47" t="s">
        <v>438</v>
      </c>
      <c r="D573" s="48">
        <v>100763500</v>
      </c>
      <c r="E573" s="48">
        <v>71665153.59</v>
      </c>
      <c r="F573" s="218">
        <f t="shared" si="12"/>
        <v>29098346.409999996</v>
      </c>
      <c r="H573" s="103"/>
      <c r="I573" s="103"/>
      <c r="J573" s="103"/>
    </row>
    <row r="574" spans="1:10" ht="60" customHeight="1">
      <c r="A574" s="216" t="s">
        <v>453</v>
      </c>
      <c r="B574" s="217">
        <v>200</v>
      </c>
      <c r="C574" s="47" t="s">
        <v>439</v>
      </c>
      <c r="D574" s="48">
        <v>76671800</v>
      </c>
      <c r="E574" s="48">
        <v>59869191.21</v>
      </c>
      <c r="F574" s="218">
        <f t="shared" si="12"/>
        <v>16802608.79</v>
      </c>
      <c r="H574" s="103"/>
      <c r="I574" s="103"/>
      <c r="J574" s="103"/>
    </row>
    <row r="575" spans="1:10" ht="72" customHeight="1">
      <c r="A575" s="216" t="s">
        <v>454</v>
      </c>
      <c r="B575" s="217">
        <v>200</v>
      </c>
      <c r="C575" s="47" t="s">
        <v>440</v>
      </c>
      <c r="D575" s="48">
        <v>68756500</v>
      </c>
      <c r="E575" s="48">
        <v>54518278.58</v>
      </c>
      <c r="F575" s="218">
        <f t="shared" si="12"/>
        <v>14238221.420000002</v>
      </c>
      <c r="H575" s="103"/>
      <c r="I575" s="103"/>
      <c r="J575" s="103"/>
    </row>
    <row r="576" spans="1:10" ht="22.5">
      <c r="A576" s="216" t="s">
        <v>354</v>
      </c>
      <c r="B576" s="217">
        <v>200</v>
      </c>
      <c r="C576" s="47" t="s">
        <v>441</v>
      </c>
      <c r="D576" s="48">
        <v>38439000</v>
      </c>
      <c r="E576" s="48">
        <v>25138014.69</v>
      </c>
      <c r="F576" s="218">
        <f t="shared" si="12"/>
        <v>13300985.309999999</v>
      </c>
      <c r="H576" s="103"/>
      <c r="I576" s="103"/>
      <c r="J576" s="103"/>
    </row>
    <row r="577" spans="1:10" ht="12.75">
      <c r="A577" s="216" t="s">
        <v>893</v>
      </c>
      <c r="B577" s="217">
        <v>200</v>
      </c>
      <c r="C577" s="47" t="s">
        <v>442</v>
      </c>
      <c r="D577" s="48">
        <v>35174000</v>
      </c>
      <c r="E577" s="48">
        <v>22508255.76</v>
      </c>
      <c r="F577" s="218">
        <f t="shared" si="12"/>
        <v>12665744.239999998</v>
      </c>
      <c r="H577" s="103"/>
      <c r="I577" s="103"/>
      <c r="J577" s="103"/>
    </row>
    <row r="578" spans="1:10" ht="12.75">
      <c r="A578" s="216" t="s">
        <v>901</v>
      </c>
      <c r="B578" s="217">
        <v>200</v>
      </c>
      <c r="C578" s="47" t="s">
        <v>443</v>
      </c>
      <c r="D578" s="48">
        <v>35174000</v>
      </c>
      <c r="E578" s="48">
        <v>22508255.76</v>
      </c>
      <c r="F578" s="218">
        <f t="shared" si="12"/>
        <v>12665744.239999998</v>
      </c>
      <c r="H578" s="103"/>
      <c r="I578" s="103"/>
      <c r="J578" s="103"/>
    </row>
    <row r="579" spans="1:10" ht="12.75">
      <c r="A579" s="216" t="s">
        <v>904</v>
      </c>
      <c r="B579" s="217">
        <v>200</v>
      </c>
      <c r="C579" s="47" t="s">
        <v>161</v>
      </c>
      <c r="D579" s="48">
        <v>400000</v>
      </c>
      <c r="E579" s="48">
        <v>0</v>
      </c>
      <c r="F579" s="218">
        <v>0</v>
      </c>
      <c r="H579" s="103"/>
      <c r="I579" s="103"/>
      <c r="J579" s="103"/>
    </row>
    <row r="580" spans="1:10" ht="12.75">
      <c r="A580" s="216" t="s">
        <v>779</v>
      </c>
      <c r="B580" s="217">
        <v>200</v>
      </c>
      <c r="C580" s="47" t="s">
        <v>444</v>
      </c>
      <c r="D580" s="48">
        <v>24897600</v>
      </c>
      <c r="E580" s="48">
        <v>17434251.97</v>
      </c>
      <c r="F580" s="218">
        <f t="shared" si="12"/>
        <v>7463348.030000001</v>
      </c>
      <c r="H580" s="103"/>
      <c r="I580" s="103"/>
      <c r="J580" s="103"/>
    </row>
    <row r="581" spans="1:10" ht="12.75" hidden="1">
      <c r="A581" s="216"/>
      <c r="B581" s="217">
        <v>200</v>
      </c>
      <c r="C581" s="47"/>
      <c r="D581" s="48"/>
      <c r="E581" s="48"/>
      <c r="F581" s="218">
        <f t="shared" si="12"/>
        <v>0</v>
      </c>
      <c r="H581" s="103"/>
      <c r="I581" s="103"/>
      <c r="J581" s="103"/>
    </row>
    <row r="582" spans="1:10" ht="12.75" hidden="1">
      <c r="A582" s="216"/>
      <c r="B582" s="217">
        <v>200</v>
      </c>
      <c r="C582" s="47"/>
      <c r="D582" s="48"/>
      <c r="E582" s="48"/>
      <c r="F582" s="218">
        <f t="shared" si="12"/>
        <v>0</v>
      </c>
      <c r="H582" s="103"/>
      <c r="I582" s="103"/>
      <c r="J582" s="103"/>
    </row>
    <row r="583" spans="1:10" ht="12.75">
      <c r="A583" s="216" t="s">
        <v>906</v>
      </c>
      <c r="B583" s="217">
        <v>200</v>
      </c>
      <c r="C583" s="47" t="s">
        <v>445</v>
      </c>
      <c r="D583" s="48">
        <v>9876400</v>
      </c>
      <c r="E583" s="48">
        <v>5074003.79</v>
      </c>
      <c r="F583" s="218">
        <f t="shared" si="12"/>
        <v>4802396.21</v>
      </c>
      <c r="H583" s="103"/>
      <c r="I583" s="103"/>
      <c r="J583" s="103"/>
    </row>
    <row r="584" spans="1:10" ht="12.75">
      <c r="A584" s="216" t="s">
        <v>908</v>
      </c>
      <c r="B584" s="217">
        <v>200</v>
      </c>
      <c r="C584" s="47" t="s">
        <v>446</v>
      </c>
      <c r="D584" s="48">
        <v>3265000</v>
      </c>
      <c r="E584" s="48">
        <v>2629758.93</v>
      </c>
      <c r="F584" s="218">
        <f t="shared" si="12"/>
        <v>635241.0699999998</v>
      </c>
      <c r="H584" s="103"/>
      <c r="I584" s="103"/>
      <c r="J584" s="103"/>
    </row>
    <row r="585" spans="1:10" ht="12.75">
      <c r="A585" s="216" t="s">
        <v>909</v>
      </c>
      <c r="B585" s="217">
        <v>200</v>
      </c>
      <c r="C585" s="47" t="s">
        <v>447</v>
      </c>
      <c r="D585" s="48">
        <v>2915000</v>
      </c>
      <c r="E585" s="48">
        <v>2524478.93</v>
      </c>
      <c r="F585" s="218">
        <f t="shared" si="12"/>
        <v>390521.06999999983</v>
      </c>
      <c r="H585" s="103"/>
      <c r="I585" s="103"/>
      <c r="J585" s="103"/>
    </row>
    <row r="586" spans="1:10" ht="12.75">
      <c r="A586" s="216" t="s">
        <v>910</v>
      </c>
      <c r="B586" s="217">
        <v>200</v>
      </c>
      <c r="C586" s="47" t="s">
        <v>448</v>
      </c>
      <c r="D586" s="48">
        <v>350000</v>
      </c>
      <c r="E586" s="48">
        <v>105280</v>
      </c>
      <c r="F586" s="218">
        <f t="shared" si="12"/>
        <v>244720</v>
      </c>
      <c r="H586" s="103"/>
      <c r="I586" s="103"/>
      <c r="J586" s="103"/>
    </row>
    <row r="587" spans="1:10" ht="33.75">
      <c r="A587" s="216" t="s">
        <v>408</v>
      </c>
      <c r="B587" s="217">
        <v>200</v>
      </c>
      <c r="C587" s="47" t="s">
        <v>449</v>
      </c>
      <c r="D587" s="48">
        <f>27417500+2900000</f>
        <v>30317500</v>
      </c>
      <c r="E587" s="48">
        <v>29380263.89</v>
      </c>
      <c r="F587" s="218">
        <f t="shared" si="12"/>
        <v>937236.1099999994</v>
      </c>
      <c r="H587" s="103"/>
      <c r="I587" s="103"/>
      <c r="J587" s="103"/>
    </row>
    <row r="588" spans="1:10" ht="12.75" hidden="1">
      <c r="A588" s="216"/>
      <c r="B588" s="217">
        <v>200</v>
      </c>
      <c r="C588" s="258"/>
      <c r="D588" s="48">
        <f aca="true" t="shared" si="13" ref="D588:D593">27417500+2900000</f>
        <v>30317500</v>
      </c>
      <c r="E588" s="48">
        <v>29380263.89</v>
      </c>
      <c r="F588" s="250">
        <f t="shared" si="12"/>
        <v>937236.1099999994</v>
      </c>
      <c r="H588" s="103"/>
      <c r="I588" s="103"/>
      <c r="J588" s="103"/>
    </row>
    <row r="589" spans="1:10" ht="12.75" hidden="1">
      <c r="A589" s="216"/>
      <c r="B589" s="217">
        <v>200</v>
      </c>
      <c r="C589" s="258"/>
      <c r="D589" s="48">
        <f t="shared" si="13"/>
        <v>30317500</v>
      </c>
      <c r="E589" s="48">
        <v>29380263.89</v>
      </c>
      <c r="F589" s="250">
        <f t="shared" si="12"/>
        <v>937236.1099999994</v>
      </c>
      <c r="H589" s="103"/>
      <c r="I589" s="103"/>
      <c r="J589" s="103"/>
    </row>
    <row r="590" spans="1:10" ht="12.75" hidden="1">
      <c r="A590" s="216"/>
      <c r="B590" s="217">
        <v>200</v>
      </c>
      <c r="C590" s="258"/>
      <c r="D590" s="48">
        <f t="shared" si="13"/>
        <v>30317500</v>
      </c>
      <c r="E590" s="48">
        <v>29380263.89</v>
      </c>
      <c r="F590" s="250">
        <f t="shared" si="12"/>
        <v>937236.1099999994</v>
      </c>
      <c r="H590" s="103"/>
      <c r="I590" s="103"/>
      <c r="J590" s="103"/>
    </row>
    <row r="591" spans="1:10" ht="12.75" hidden="1">
      <c r="A591" s="216"/>
      <c r="B591" s="217">
        <v>200</v>
      </c>
      <c r="C591" s="258"/>
      <c r="D591" s="48">
        <f t="shared" si="13"/>
        <v>30317500</v>
      </c>
      <c r="E591" s="48">
        <v>29380263.89</v>
      </c>
      <c r="F591" s="250">
        <f t="shared" si="12"/>
        <v>937236.1099999994</v>
      </c>
      <c r="H591" s="103"/>
      <c r="I591" s="103"/>
      <c r="J591" s="103"/>
    </row>
    <row r="592" spans="1:10" ht="12.75">
      <c r="A592" s="216" t="s">
        <v>908</v>
      </c>
      <c r="B592" s="217">
        <v>200</v>
      </c>
      <c r="C592" s="47" t="s">
        <v>450</v>
      </c>
      <c r="D592" s="48">
        <f t="shared" si="13"/>
        <v>30317500</v>
      </c>
      <c r="E592" s="48">
        <v>29380263.89</v>
      </c>
      <c r="F592" s="218">
        <f t="shared" si="12"/>
        <v>937236.1099999994</v>
      </c>
      <c r="H592" s="103"/>
      <c r="I592" s="103"/>
      <c r="J592" s="103"/>
    </row>
    <row r="593" spans="1:10" ht="12.75">
      <c r="A593" s="216" t="s">
        <v>909</v>
      </c>
      <c r="B593" s="217">
        <v>200</v>
      </c>
      <c r="C593" s="47" t="s">
        <v>451</v>
      </c>
      <c r="D593" s="48">
        <f t="shared" si="13"/>
        <v>30317500</v>
      </c>
      <c r="E593" s="48">
        <v>29380263.89</v>
      </c>
      <c r="F593" s="218">
        <f t="shared" si="12"/>
        <v>937236.1099999994</v>
      </c>
      <c r="H593" s="103"/>
      <c r="I593" s="103"/>
      <c r="J593" s="103"/>
    </row>
    <row r="594" spans="1:10" ht="90">
      <c r="A594" s="216" t="s">
        <v>1111</v>
      </c>
      <c r="B594" s="217">
        <v>200</v>
      </c>
      <c r="C594" s="47" t="s">
        <v>455</v>
      </c>
      <c r="D594" s="48">
        <v>4000000</v>
      </c>
      <c r="E594" s="48">
        <v>3028505.85</v>
      </c>
      <c r="F594" s="218">
        <f t="shared" si="12"/>
        <v>971494.1499999999</v>
      </c>
      <c r="H594" s="103"/>
      <c r="I594" s="103"/>
      <c r="J594" s="103"/>
    </row>
    <row r="595" spans="1:10" ht="22.5">
      <c r="A595" s="216" t="s">
        <v>958</v>
      </c>
      <c r="B595" s="217">
        <v>200</v>
      </c>
      <c r="C595" s="47" t="s">
        <v>456</v>
      </c>
      <c r="D595" s="48">
        <v>4000000</v>
      </c>
      <c r="E595" s="48">
        <v>3028505.85</v>
      </c>
      <c r="F595" s="218">
        <f t="shared" si="12"/>
        <v>971494.1499999999</v>
      </c>
      <c r="H595" s="103"/>
      <c r="I595" s="103"/>
      <c r="J595" s="103"/>
    </row>
    <row r="596" spans="1:10" ht="12.75" hidden="1">
      <c r="A596" s="216"/>
      <c r="B596" s="217">
        <v>200</v>
      </c>
      <c r="C596" s="258"/>
      <c r="D596" s="48">
        <v>4000000</v>
      </c>
      <c r="E596" s="48">
        <v>3028505.85</v>
      </c>
      <c r="F596" s="250">
        <f t="shared" si="12"/>
        <v>971494.1499999999</v>
      </c>
      <c r="H596" s="103"/>
      <c r="I596" s="103"/>
      <c r="J596" s="103"/>
    </row>
    <row r="597" spans="1:10" ht="12.75" hidden="1">
      <c r="A597" s="216"/>
      <c r="B597" s="217">
        <v>200</v>
      </c>
      <c r="C597" s="258"/>
      <c r="D597" s="48">
        <v>4000000</v>
      </c>
      <c r="E597" s="48">
        <v>3028505.85</v>
      </c>
      <c r="F597" s="250">
        <f t="shared" si="12"/>
        <v>971494.1499999999</v>
      </c>
      <c r="H597" s="103"/>
      <c r="I597" s="103"/>
      <c r="J597" s="103"/>
    </row>
    <row r="598" spans="1:10" ht="12.75" hidden="1">
      <c r="A598" s="216"/>
      <c r="B598" s="217">
        <v>200</v>
      </c>
      <c r="C598" s="258"/>
      <c r="D598" s="48">
        <v>4000000</v>
      </c>
      <c r="E598" s="48">
        <v>3028505.85</v>
      </c>
      <c r="F598" s="250">
        <f t="shared" si="12"/>
        <v>971494.1499999999</v>
      </c>
      <c r="H598" s="103"/>
      <c r="I598" s="103"/>
      <c r="J598" s="103"/>
    </row>
    <row r="599" spans="1:10" ht="12.75" hidden="1">
      <c r="A599" s="216"/>
      <c r="B599" s="217">
        <v>200</v>
      </c>
      <c r="C599" s="258"/>
      <c r="D599" s="48">
        <v>4000000</v>
      </c>
      <c r="E599" s="48">
        <v>3028505.85</v>
      </c>
      <c r="F599" s="250">
        <f t="shared" si="12"/>
        <v>971494.1499999999</v>
      </c>
      <c r="H599" s="103"/>
      <c r="I599" s="103"/>
      <c r="J599" s="103"/>
    </row>
    <row r="600" spans="1:10" ht="12.75" hidden="1">
      <c r="A600" s="216"/>
      <c r="B600" s="217">
        <v>200</v>
      </c>
      <c r="C600" s="258"/>
      <c r="D600" s="48">
        <v>4000000</v>
      </c>
      <c r="E600" s="48">
        <v>3028505.85</v>
      </c>
      <c r="F600" s="250">
        <f t="shared" si="12"/>
        <v>971494.1499999999</v>
      </c>
      <c r="H600" s="103"/>
      <c r="I600" s="103"/>
      <c r="J600" s="103"/>
    </row>
    <row r="601" spans="1:10" ht="21" customHeight="1">
      <c r="A601" s="216" t="s">
        <v>893</v>
      </c>
      <c r="B601" s="217">
        <v>200</v>
      </c>
      <c r="C601" s="47" t="s">
        <v>1098</v>
      </c>
      <c r="D601" s="48">
        <v>4000000</v>
      </c>
      <c r="E601" s="48">
        <v>3028505.85</v>
      </c>
      <c r="F601" s="218">
        <f t="shared" si="12"/>
        <v>971494.1499999999</v>
      </c>
      <c r="H601" s="103"/>
      <c r="I601" s="103"/>
      <c r="J601" s="103"/>
    </row>
    <row r="602" spans="1:10" ht="12.75" hidden="1">
      <c r="A602" s="216"/>
      <c r="B602" s="217">
        <v>200</v>
      </c>
      <c r="C602" s="258"/>
      <c r="D602" s="48">
        <v>4000000</v>
      </c>
      <c r="E602" s="48">
        <v>3028505.85</v>
      </c>
      <c r="F602" s="250">
        <f t="shared" si="12"/>
        <v>971494.1499999999</v>
      </c>
      <c r="H602" s="103"/>
      <c r="I602" s="103"/>
      <c r="J602" s="103"/>
    </row>
    <row r="603" spans="1:10" ht="12.75" hidden="1">
      <c r="A603" s="216"/>
      <c r="B603" s="217">
        <v>200</v>
      </c>
      <c r="C603" s="258"/>
      <c r="D603" s="48">
        <v>4000000</v>
      </c>
      <c r="E603" s="48">
        <v>3028505.85</v>
      </c>
      <c r="F603" s="250">
        <f t="shared" si="12"/>
        <v>971494.1499999999</v>
      </c>
      <c r="H603" s="103"/>
      <c r="I603" s="103"/>
      <c r="J603" s="103"/>
    </row>
    <row r="604" spans="1:10" ht="12.75" hidden="1">
      <c r="A604" s="216"/>
      <c r="B604" s="217">
        <v>200</v>
      </c>
      <c r="C604" s="258"/>
      <c r="D604" s="48">
        <v>4000000</v>
      </c>
      <c r="E604" s="48">
        <v>3028505.85</v>
      </c>
      <c r="F604" s="250">
        <f t="shared" si="12"/>
        <v>971494.1499999999</v>
      </c>
      <c r="H604" s="103"/>
      <c r="I604" s="103"/>
      <c r="J604" s="103"/>
    </row>
    <row r="605" spans="1:10" ht="35.25" customHeight="1" hidden="1">
      <c r="A605" s="216"/>
      <c r="B605" s="217">
        <v>200</v>
      </c>
      <c r="C605" s="258"/>
      <c r="D605" s="48">
        <v>4000000</v>
      </c>
      <c r="E605" s="48">
        <v>3028505.85</v>
      </c>
      <c r="F605" s="250">
        <f t="shared" si="12"/>
        <v>971494.1499999999</v>
      </c>
      <c r="H605" s="103"/>
      <c r="I605" s="103"/>
      <c r="J605" s="103"/>
    </row>
    <row r="606" spans="1:10" ht="12.75" hidden="1">
      <c r="A606" s="216"/>
      <c r="B606" s="217">
        <v>200</v>
      </c>
      <c r="C606" s="47"/>
      <c r="D606" s="48">
        <v>4000000</v>
      </c>
      <c r="E606" s="48">
        <v>3028505.85</v>
      </c>
      <c r="F606" s="218"/>
      <c r="H606" s="103"/>
      <c r="I606" s="103"/>
      <c r="J606" s="103"/>
    </row>
    <row r="607" spans="1:10" ht="12.75" hidden="1">
      <c r="A607" s="216"/>
      <c r="B607" s="217">
        <v>200</v>
      </c>
      <c r="C607" s="47"/>
      <c r="D607" s="48">
        <v>4000000</v>
      </c>
      <c r="E607" s="48">
        <v>3028505.85</v>
      </c>
      <c r="F607" s="218">
        <f t="shared" si="12"/>
        <v>971494.1499999999</v>
      </c>
      <c r="H607" s="103"/>
      <c r="I607" s="103"/>
      <c r="J607" s="103"/>
    </row>
    <row r="608" spans="1:10" ht="12.75" hidden="1">
      <c r="A608" s="216"/>
      <c r="B608" s="217">
        <v>200</v>
      </c>
      <c r="C608" s="47"/>
      <c r="D608" s="48">
        <v>4000000</v>
      </c>
      <c r="E608" s="48">
        <v>3028505.85</v>
      </c>
      <c r="F608" s="218">
        <f t="shared" si="12"/>
        <v>971494.1499999999</v>
      </c>
      <c r="H608" s="103"/>
      <c r="I608" s="103"/>
      <c r="J608" s="103"/>
    </row>
    <row r="609" spans="1:10" ht="12.75" hidden="1">
      <c r="A609" s="216"/>
      <c r="B609" s="217">
        <v>200</v>
      </c>
      <c r="C609" s="47"/>
      <c r="D609" s="48">
        <v>4000000</v>
      </c>
      <c r="E609" s="48">
        <v>3028505.85</v>
      </c>
      <c r="F609" s="218">
        <f t="shared" si="12"/>
        <v>971494.1499999999</v>
      </c>
      <c r="H609" s="103"/>
      <c r="I609" s="103"/>
      <c r="J609" s="103"/>
    </row>
    <row r="610" spans="1:10" ht="12.75" hidden="1">
      <c r="A610" s="216"/>
      <c r="B610" s="217">
        <v>200</v>
      </c>
      <c r="C610" s="47"/>
      <c r="D610" s="48">
        <v>4000000</v>
      </c>
      <c r="E610" s="48">
        <v>3028505.85</v>
      </c>
      <c r="F610" s="218">
        <f t="shared" si="12"/>
        <v>971494.1499999999</v>
      </c>
      <c r="H610" s="103"/>
      <c r="I610" s="103"/>
      <c r="J610" s="103"/>
    </row>
    <row r="611" spans="1:10" ht="12.75" hidden="1">
      <c r="A611" s="216"/>
      <c r="B611" s="217">
        <v>200</v>
      </c>
      <c r="C611" s="47"/>
      <c r="D611" s="48">
        <v>4000000</v>
      </c>
      <c r="E611" s="48">
        <v>3028505.85</v>
      </c>
      <c r="F611" s="218">
        <f t="shared" si="12"/>
        <v>971494.1499999999</v>
      </c>
      <c r="H611" s="103"/>
      <c r="I611" s="103"/>
      <c r="J611" s="103"/>
    </row>
    <row r="612" spans="1:10" ht="12.75" hidden="1">
      <c r="A612" s="216"/>
      <c r="B612" s="217">
        <v>200</v>
      </c>
      <c r="C612" s="47"/>
      <c r="D612" s="48">
        <v>4000000</v>
      </c>
      <c r="E612" s="48">
        <v>3028505.85</v>
      </c>
      <c r="F612" s="218">
        <f t="shared" si="12"/>
        <v>971494.1499999999</v>
      </c>
      <c r="H612" s="103"/>
      <c r="I612" s="103"/>
      <c r="J612" s="103"/>
    </row>
    <row r="613" spans="1:10" ht="12.75" hidden="1">
      <c r="A613" s="216"/>
      <c r="B613" s="217">
        <v>200</v>
      </c>
      <c r="C613" s="47"/>
      <c r="D613" s="48">
        <v>4000000</v>
      </c>
      <c r="E613" s="48">
        <v>3028505.85</v>
      </c>
      <c r="F613" s="218">
        <f t="shared" si="12"/>
        <v>971494.1499999999</v>
      </c>
      <c r="H613" s="103"/>
      <c r="I613" s="103"/>
      <c r="J613" s="103"/>
    </row>
    <row r="614" spans="1:10" ht="12.75" hidden="1">
      <c r="A614" s="216"/>
      <c r="B614" s="217">
        <v>200</v>
      </c>
      <c r="C614" s="47"/>
      <c r="D614" s="48">
        <v>4000000</v>
      </c>
      <c r="E614" s="48">
        <v>3028505.85</v>
      </c>
      <c r="F614" s="218">
        <f t="shared" si="12"/>
        <v>971494.1499999999</v>
      </c>
      <c r="H614" s="103"/>
      <c r="I614" s="103"/>
      <c r="J614" s="103"/>
    </row>
    <row r="615" spans="1:10" ht="12.75" hidden="1">
      <c r="A615" s="216"/>
      <c r="B615" s="217">
        <v>200</v>
      </c>
      <c r="C615" s="47"/>
      <c r="D615" s="48">
        <v>4000000</v>
      </c>
      <c r="E615" s="48">
        <v>3028505.85</v>
      </c>
      <c r="F615" s="218">
        <f t="shared" si="12"/>
        <v>971494.1499999999</v>
      </c>
      <c r="H615" s="103"/>
      <c r="I615" s="103"/>
      <c r="J615" s="103"/>
    </row>
    <row r="616" spans="1:10" ht="12.75" hidden="1">
      <c r="A616" s="216"/>
      <c r="B616" s="217">
        <v>200</v>
      </c>
      <c r="C616" s="47"/>
      <c r="D616" s="48">
        <v>4000000</v>
      </c>
      <c r="E616" s="48">
        <v>3028505.85</v>
      </c>
      <c r="F616" s="218">
        <f t="shared" si="12"/>
        <v>971494.1499999999</v>
      </c>
      <c r="H616" s="103"/>
      <c r="I616" s="103"/>
      <c r="J616" s="103"/>
    </row>
    <row r="617" spans="1:10" ht="12.75" hidden="1">
      <c r="A617" s="216"/>
      <c r="B617" s="217">
        <v>200</v>
      </c>
      <c r="C617" s="47"/>
      <c r="D617" s="48">
        <v>4000000</v>
      </c>
      <c r="E617" s="48">
        <v>3028505.85</v>
      </c>
      <c r="F617" s="218">
        <f t="shared" si="12"/>
        <v>971494.1499999999</v>
      </c>
      <c r="H617" s="103"/>
      <c r="I617" s="103"/>
      <c r="J617" s="103"/>
    </row>
    <row r="618" spans="1:10" ht="12.75" hidden="1">
      <c r="A618" s="216"/>
      <c r="B618" s="217">
        <v>200</v>
      </c>
      <c r="C618" s="47"/>
      <c r="D618" s="48">
        <v>4000000</v>
      </c>
      <c r="E618" s="48">
        <v>3028505.85</v>
      </c>
      <c r="F618" s="218">
        <f t="shared" si="12"/>
        <v>971494.1499999999</v>
      </c>
      <c r="H618" s="103"/>
      <c r="I618" s="103"/>
      <c r="J618" s="103"/>
    </row>
    <row r="619" spans="1:10" ht="12.75" hidden="1">
      <c r="A619" s="216"/>
      <c r="B619" s="217">
        <v>200</v>
      </c>
      <c r="C619" s="47"/>
      <c r="D619" s="48">
        <v>4000000</v>
      </c>
      <c r="E619" s="48">
        <v>3028505.85</v>
      </c>
      <c r="F619" s="218">
        <f t="shared" si="12"/>
        <v>971494.1499999999</v>
      </c>
      <c r="H619" s="103"/>
      <c r="I619" s="103"/>
      <c r="J619" s="103"/>
    </row>
    <row r="620" spans="1:10" ht="12.75" hidden="1">
      <c r="A620" s="216"/>
      <c r="B620" s="217">
        <v>200</v>
      </c>
      <c r="C620" s="47"/>
      <c r="D620" s="48">
        <v>4000000</v>
      </c>
      <c r="E620" s="48">
        <v>3028505.85</v>
      </c>
      <c r="F620" s="218">
        <f t="shared" si="12"/>
        <v>971494.1499999999</v>
      </c>
      <c r="H620" s="103"/>
      <c r="I620" s="103"/>
      <c r="J620" s="103"/>
    </row>
    <row r="621" spans="1:10" ht="12.75" hidden="1">
      <c r="A621" s="216"/>
      <c r="B621" s="217">
        <v>200</v>
      </c>
      <c r="C621" s="47"/>
      <c r="D621" s="48">
        <v>4000000</v>
      </c>
      <c r="E621" s="48">
        <v>3028505.85</v>
      </c>
      <c r="F621" s="218">
        <f t="shared" si="12"/>
        <v>971494.1499999999</v>
      </c>
      <c r="H621" s="103"/>
      <c r="I621" s="103"/>
      <c r="J621" s="103"/>
    </row>
    <row r="622" spans="1:10" ht="12.75" hidden="1">
      <c r="A622" s="216"/>
      <c r="B622" s="217">
        <v>200</v>
      </c>
      <c r="C622" s="47"/>
      <c r="D622" s="48">
        <v>4000000</v>
      </c>
      <c r="E622" s="48">
        <v>3028505.85</v>
      </c>
      <c r="F622" s="218">
        <f t="shared" si="12"/>
        <v>971494.1499999999</v>
      </c>
      <c r="H622" s="103"/>
      <c r="I622" s="103"/>
      <c r="J622" s="103"/>
    </row>
    <row r="623" spans="1:10" ht="12.75">
      <c r="A623" s="216" t="s">
        <v>901</v>
      </c>
      <c r="B623" s="217">
        <v>200</v>
      </c>
      <c r="C623" s="47" t="s">
        <v>1099</v>
      </c>
      <c r="D623" s="48">
        <v>4000000</v>
      </c>
      <c r="E623" s="48">
        <v>3028505.85</v>
      </c>
      <c r="F623" s="218">
        <f t="shared" si="12"/>
        <v>971494.1499999999</v>
      </c>
      <c r="H623" s="103"/>
      <c r="I623" s="103"/>
      <c r="J623" s="103"/>
    </row>
    <row r="624" spans="1:10" ht="12.75">
      <c r="A624" s="216" t="s">
        <v>905</v>
      </c>
      <c r="B624" s="217">
        <v>200</v>
      </c>
      <c r="C624" s="47" t="s">
        <v>1100</v>
      </c>
      <c r="D624" s="48">
        <v>4000000</v>
      </c>
      <c r="E624" s="48">
        <v>3028505.85</v>
      </c>
      <c r="F624" s="218">
        <f t="shared" si="12"/>
        <v>971494.1499999999</v>
      </c>
      <c r="H624" s="103"/>
      <c r="I624" s="103"/>
      <c r="J624" s="103"/>
    </row>
    <row r="625" spans="1:10" ht="70.5" customHeight="1">
      <c r="A625" s="216" t="s">
        <v>1112</v>
      </c>
      <c r="B625" s="217">
        <v>200</v>
      </c>
      <c r="C625" s="47" t="s">
        <v>1101</v>
      </c>
      <c r="D625" s="48">
        <v>260000</v>
      </c>
      <c r="E625" s="48">
        <v>260000</v>
      </c>
      <c r="F625" s="218">
        <f t="shared" si="12"/>
        <v>0</v>
      </c>
      <c r="H625" s="103"/>
      <c r="I625" s="103"/>
      <c r="J625" s="103"/>
    </row>
    <row r="626" spans="1:10" ht="12.75">
      <c r="A626" s="216" t="s">
        <v>1113</v>
      </c>
      <c r="B626" s="217">
        <v>200</v>
      </c>
      <c r="C626" s="47" t="s">
        <v>1102</v>
      </c>
      <c r="D626" s="48">
        <v>260000</v>
      </c>
      <c r="E626" s="48">
        <v>260000</v>
      </c>
      <c r="F626" s="218">
        <f t="shared" si="12"/>
        <v>0</v>
      </c>
      <c r="H626" s="103"/>
      <c r="I626" s="103"/>
      <c r="J626" s="103"/>
    </row>
    <row r="627" spans="1:10" ht="12.75">
      <c r="A627" s="219" t="s">
        <v>893</v>
      </c>
      <c r="B627" s="217">
        <v>200</v>
      </c>
      <c r="C627" s="47" t="s">
        <v>1103</v>
      </c>
      <c r="D627" s="48">
        <v>260000</v>
      </c>
      <c r="E627" s="48">
        <v>260000</v>
      </c>
      <c r="F627" s="218">
        <f t="shared" si="12"/>
        <v>0</v>
      </c>
      <c r="H627" s="103"/>
      <c r="I627" s="103"/>
      <c r="J627" s="103"/>
    </row>
    <row r="628" spans="1:10" ht="12.75">
      <c r="A628" s="216" t="s">
        <v>907</v>
      </c>
      <c r="B628" s="217">
        <v>200</v>
      </c>
      <c r="C628" s="47" t="s">
        <v>1104</v>
      </c>
      <c r="D628" s="48">
        <v>260000</v>
      </c>
      <c r="E628" s="48">
        <v>260000</v>
      </c>
      <c r="F628" s="218">
        <f t="shared" si="12"/>
        <v>0</v>
      </c>
      <c r="H628" s="103"/>
      <c r="I628" s="103"/>
      <c r="J628" s="103"/>
    </row>
    <row r="629" spans="1:10" ht="67.5">
      <c r="A629" s="216" t="s">
        <v>1114</v>
      </c>
      <c r="B629" s="217">
        <v>200</v>
      </c>
      <c r="C629" s="47" t="s">
        <v>1105</v>
      </c>
      <c r="D629" s="48">
        <v>1155300</v>
      </c>
      <c r="E629" s="48">
        <v>520791.78</v>
      </c>
      <c r="F629" s="218">
        <f t="shared" si="12"/>
        <v>634508.22</v>
      </c>
      <c r="H629" s="103"/>
      <c r="I629" s="103"/>
      <c r="J629" s="103"/>
    </row>
    <row r="630" spans="1:10" ht="22.5">
      <c r="A630" s="216" t="s">
        <v>958</v>
      </c>
      <c r="B630" s="217">
        <v>200</v>
      </c>
      <c r="C630" s="47" t="s">
        <v>1106</v>
      </c>
      <c r="D630" s="48">
        <v>1155300</v>
      </c>
      <c r="E630" s="48">
        <v>520791.78</v>
      </c>
      <c r="F630" s="218">
        <f t="shared" si="12"/>
        <v>634508.22</v>
      </c>
      <c r="H630" s="103"/>
      <c r="I630" s="103"/>
      <c r="J630" s="103"/>
    </row>
    <row r="631" spans="1:10" ht="12.75">
      <c r="A631" s="216" t="s">
        <v>893</v>
      </c>
      <c r="B631" s="217">
        <v>200</v>
      </c>
      <c r="C631" s="47" t="s">
        <v>1107</v>
      </c>
      <c r="D631" s="48">
        <v>1155300</v>
      </c>
      <c r="E631" s="48">
        <v>520791.78</v>
      </c>
      <c r="F631" s="218">
        <f t="shared" si="12"/>
        <v>634508.22</v>
      </c>
      <c r="H631" s="103"/>
      <c r="I631" s="103"/>
      <c r="J631" s="103"/>
    </row>
    <row r="632" spans="1:10" ht="12.75">
      <c r="A632" s="216" t="s">
        <v>901</v>
      </c>
      <c r="B632" s="217">
        <v>200</v>
      </c>
      <c r="C632" s="47" t="s">
        <v>1108</v>
      </c>
      <c r="D632" s="48">
        <v>1155300</v>
      </c>
      <c r="E632" s="48">
        <v>520791.78</v>
      </c>
      <c r="F632" s="218">
        <f t="shared" si="12"/>
        <v>634508.22</v>
      </c>
      <c r="H632" s="103"/>
      <c r="I632" s="103"/>
      <c r="J632" s="103"/>
    </row>
    <row r="633" spans="1:10" ht="12.75">
      <c r="A633" s="216" t="s">
        <v>903</v>
      </c>
      <c r="B633" s="217">
        <v>200</v>
      </c>
      <c r="C633" s="47" t="s">
        <v>1109</v>
      </c>
      <c r="D633" s="48">
        <v>100000</v>
      </c>
      <c r="E633" s="48">
        <v>0</v>
      </c>
      <c r="F633" s="218">
        <f t="shared" si="12"/>
        <v>100000</v>
      </c>
      <c r="H633" s="103"/>
      <c r="I633" s="103"/>
      <c r="J633" s="103"/>
    </row>
    <row r="634" spans="1:10" ht="12.75">
      <c r="A634" s="216" t="s">
        <v>905</v>
      </c>
      <c r="B634" s="217">
        <v>200</v>
      </c>
      <c r="C634" s="47" t="s">
        <v>1110</v>
      </c>
      <c r="D634" s="48">
        <v>1055300</v>
      </c>
      <c r="E634" s="48">
        <v>520791.78</v>
      </c>
      <c r="F634" s="218">
        <f t="shared" si="12"/>
        <v>534508.22</v>
      </c>
      <c r="H634" s="103"/>
      <c r="I634" s="103"/>
      <c r="J634" s="103"/>
    </row>
    <row r="635" spans="1:10" ht="78.75">
      <c r="A635" s="216" t="s">
        <v>574</v>
      </c>
      <c r="B635" s="217">
        <v>200</v>
      </c>
      <c r="C635" s="47" t="s">
        <v>575</v>
      </c>
      <c r="D635" s="48">
        <v>500000</v>
      </c>
      <c r="E635" s="48">
        <v>0</v>
      </c>
      <c r="F635" s="218">
        <f t="shared" si="12"/>
        <v>500000</v>
      </c>
      <c r="H635" s="103"/>
      <c r="I635" s="103"/>
      <c r="J635" s="103"/>
    </row>
    <row r="636" spans="1:10" ht="22.5">
      <c r="A636" s="216" t="s">
        <v>958</v>
      </c>
      <c r="B636" s="217">
        <v>200</v>
      </c>
      <c r="C636" s="47" t="s">
        <v>576</v>
      </c>
      <c r="D636" s="48">
        <v>500000</v>
      </c>
      <c r="E636" s="48">
        <v>0</v>
      </c>
      <c r="F636" s="218">
        <f t="shared" si="12"/>
        <v>500000</v>
      </c>
      <c r="H636" s="103"/>
      <c r="I636" s="103"/>
      <c r="J636" s="103"/>
    </row>
    <row r="637" spans="1:10" ht="12.75">
      <c r="A637" s="216" t="s">
        <v>908</v>
      </c>
      <c r="B637" s="217">
        <v>200</v>
      </c>
      <c r="C637" s="47" t="s">
        <v>577</v>
      </c>
      <c r="D637" s="48">
        <v>500000</v>
      </c>
      <c r="E637" s="48">
        <v>0</v>
      </c>
      <c r="F637" s="218">
        <f t="shared" si="12"/>
        <v>500000</v>
      </c>
      <c r="H637" s="103"/>
      <c r="I637" s="103"/>
      <c r="J637" s="103"/>
    </row>
    <row r="638" spans="1:10" ht="12.75">
      <c r="A638" s="216" t="s">
        <v>909</v>
      </c>
      <c r="B638" s="217">
        <v>200</v>
      </c>
      <c r="C638" s="47" t="s">
        <v>578</v>
      </c>
      <c r="D638" s="48">
        <v>500000</v>
      </c>
      <c r="E638" s="48">
        <v>0</v>
      </c>
      <c r="F638" s="218">
        <f t="shared" si="12"/>
        <v>500000</v>
      </c>
      <c r="H638" s="103"/>
      <c r="I638" s="103"/>
      <c r="J638" s="103"/>
    </row>
    <row r="639" spans="1:10" ht="129" customHeight="1">
      <c r="A639" s="216" t="s">
        <v>191</v>
      </c>
      <c r="B639" s="217">
        <v>200</v>
      </c>
      <c r="C639" s="47" t="s">
        <v>1115</v>
      </c>
      <c r="D639" s="48">
        <v>500000</v>
      </c>
      <c r="E639" s="48">
        <v>41615</v>
      </c>
      <c r="F639" s="218">
        <f t="shared" si="12"/>
        <v>458385</v>
      </c>
      <c r="H639" s="103"/>
      <c r="I639" s="103"/>
      <c r="J639" s="103"/>
    </row>
    <row r="640" spans="1:10" ht="33.75">
      <c r="A640" s="216" t="s">
        <v>840</v>
      </c>
      <c r="B640" s="217">
        <v>200</v>
      </c>
      <c r="C640" s="47" t="s">
        <v>1116</v>
      </c>
      <c r="D640" s="48">
        <v>500000</v>
      </c>
      <c r="E640" s="48">
        <v>41615</v>
      </c>
      <c r="F640" s="218">
        <f t="shared" si="12"/>
        <v>458385</v>
      </c>
      <c r="H640" s="103"/>
      <c r="I640" s="103"/>
      <c r="J640" s="103"/>
    </row>
    <row r="641" spans="1:10" ht="12.75">
      <c r="A641" s="216" t="s">
        <v>893</v>
      </c>
      <c r="B641" s="217">
        <v>200</v>
      </c>
      <c r="C641" s="47" t="s">
        <v>1117</v>
      </c>
      <c r="D641" s="48">
        <v>500000</v>
      </c>
      <c r="E641" s="48">
        <v>41615</v>
      </c>
      <c r="F641" s="218">
        <f t="shared" si="12"/>
        <v>458385</v>
      </c>
      <c r="H641" s="103"/>
      <c r="I641" s="103"/>
      <c r="J641" s="103"/>
    </row>
    <row r="642" spans="1:10" ht="12.75">
      <c r="A642" s="216" t="s">
        <v>22</v>
      </c>
      <c r="B642" s="217">
        <v>200</v>
      </c>
      <c r="C642" s="47" t="s">
        <v>1118</v>
      </c>
      <c r="D642" s="48">
        <v>500000</v>
      </c>
      <c r="E642" s="48">
        <v>41615</v>
      </c>
      <c r="F642" s="218">
        <f t="shared" si="12"/>
        <v>458385</v>
      </c>
      <c r="H642" s="103"/>
      <c r="I642" s="103"/>
      <c r="J642" s="103"/>
    </row>
    <row r="643" spans="1:10" ht="33.75">
      <c r="A643" s="216" t="s">
        <v>950</v>
      </c>
      <c r="B643" s="217">
        <v>200</v>
      </c>
      <c r="C643" s="47" t="s">
        <v>1120</v>
      </c>
      <c r="D643" s="48">
        <v>500000</v>
      </c>
      <c r="E643" s="48">
        <v>41615</v>
      </c>
      <c r="F643" s="218">
        <f t="shared" si="12"/>
        <v>458385</v>
      </c>
      <c r="H643" s="103"/>
      <c r="I643" s="103"/>
      <c r="J643" s="103"/>
    </row>
    <row r="644" spans="1:10" ht="114" customHeight="1">
      <c r="A644" s="216" t="s">
        <v>192</v>
      </c>
      <c r="B644" s="217">
        <v>200</v>
      </c>
      <c r="C644" s="47" t="s">
        <v>1119</v>
      </c>
      <c r="D644" s="48">
        <v>1500000</v>
      </c>
      <c r="E644" s="48">
        <v>1500000</v>
      </c>
      <c r="F644" s="218">
        <f t="shared" si="12"/>
        <v>0</v>
      </c>
      <c r="H644" s="103"/>
      <c r="I644" s="103"/>
      <c r="J644" s="103"/>
    </row>
    <row r="645" spans="1:10" ht="33.75">
      <c r="A645" s="216" t="s">
        <v>840</v>
      </c>
      <c r="B645" s="217">
        <v>200</v>
      </c>
      <c r="C645" s="47" t="s">
        <v>1121</v>
      </c>
      <c r="D645" s="48">
        <v>1500000</v>
      </c>
      <c r="E645" s="48">
        <v>1500000</v>
      </c>
      <c r="F645" s="218">
        <f t="shared" si="12"/>
        <v>0</v>
      </c>
      <c r="H645" s="103"/>
      <c r="I645" s="103"/>
      <c r="J645" s="103"/>
    </row>
    <row r="646" spans="1:10" ht="12.75">
      <c r="A646" s="216" t="s">
        <v>893</v>
      </c>
      <c r="B646" s="217">
        <v>200</v>
      </c>
      <c r="C646" s="47" t="s">
        <v>1122</v>
      </c>
      <c r="D646" s="48">
        <v>1500000</v>
      </c>
      <c r="E646" s="48">
        <v>1500000</v>
      </c>
      <c r="F646" s="218">
        <f t="shared" si="12"/>
        <v>0</v>
      </c>
      <c r="H646" s="103"/>
      <c r="I646" s="103"/>
      <c r="J646" s="103"/>
    </row>
    <row r="647" spans="1:10" ht="12.75">
      <c r="A647" s="216" t="s">
        <v>22</v>
      </c>
      <c r="B647" s="217">
        <v>200</v>
      </c>
      <c r="C647" s="47" t="s">
        <v>1123</v>
      </c>
      <c r="D647" s="48">
        <v>1500000</v>
      </c>
      <c r="E647" s="48">
        <v>1500000</v>
      </c>
      <c r="F647" s="218">
        <f t="shared" si="12"/>
        <v>0</v>
      </c>
      <c r="H647" s="103"/>
      <c r="I647" s="103"/>
      <c r="J647" s="103"/>
    </row>
    <row r="648" spans="1:10" ht="33.75">
      <c r="A648" s="216" t="s">
        <v>950</v>
      </c>
      <c r="B648" s="217">
        <v>200</v>
      </c>
      <c r="C648" s="47" t="s">
        <v>1124</v>
      </c>
      <c r="D648" s="48">
        <v>1500000</v>
      </c>
      <c r="E648" s="48">
        <v>1500000</v>
      </c>
      <c r="F648" s="218">
        <f t="shared" si="12"/>
        <v>0</v>
      </c>
      <c r="H648" s="103"/>
      <c r="I648" s="103"/>
      <c r="J648" s="103"/>
    </row>
    <row r="649" spans="1:10" ht="33.75">
      <c r="A649" s="216" t="s">
        <v>193</v>
      </c>
      <c r="B649" s="217">
        <v>200</v>
      </c>
      <c r="C649" s="47" t="s">
        <v>1125</v>
      </c>
      <c r="D649" s="48">
        <v>24091700</v>
      </c>
      <c r="E649" s="48">
        <v>11795962.38</v>
      </c>
      <c r="F649" s="218">
        <f t="shared" si="12"/>
        <v>12295737.62</v>
      </c>
      <c r="H649" s="103"/>
      <c r="I649" s="103"/>
      <c r="J649" s="103"/>
    </row>
    <row r="650" spans="1:10" ht="45">
      <c r="A650" s="216" t="s">
        <v>215</v>
      </c>
      <c r="B650" s="217">
        <v>200</v>
      </c>
      <c r="C650" s="47" t="s">
        <v>194</v>
      </c>
      <c r="D650" s="48">
        <v>17031300</v>
      </c>
      <c r="E650" s="48">
        <v>11223110.38</v>
      </c>
      <c r="F650" s="218">
        <f t="shared" si="12"/>
        <v>5808189.619999999</v>
      </c>
      <c r="H650" s="103"/>
      <c r="I650" s="103"/>
      <c r="J650" s="103"/>
    </row>
    <row r="651" spans="1:10" ht="22.5">
      <c r="A651" s="216" t="s">
        <v>958</v>
      </c>
      <c r="B651" s="217">
        <v>200</v>
      </c>
      <c r="C651" s="47" t="s">
        <v>195</v>
      </c>
      <c r="D651" s="48">
        <v>17031300</v>
      </c>
      <c r="E651" s="48">
        <v>11223110.38</v>
      </c>
      <c r="F651" s="218">
        <f t="shared" si="12"/>
        <v>5808189.619999999</v>
      </c>
      <c r="H651" s="103"/>
      <c r="I651" s="103"/>
      <c r="J651" s="103"/>
    </row>
    <row r="652" spans="1:10" ht="12.75">
      <c r="A652" s="216" t="s">
        <v>893</v>
      </c>
      <c r="B652" s="217">
        <v>200</v>
      </c>
      <c r="C652" s="47" t="s">
        <v>196</v>
      </c>
      <c r="D652" s="48">
        <v>17031300</v>
      </c>
      <c r="E652" s="48">
        <v>11223110.38</v>
      </c>
      <c r="F652" s="218">
        <f t="shared" si="12"/>
        <v>5808189.619999999</v>
      </c>
      <c r="H652" s="103"/>
      <c r="I652" s="103"/>
      <c r="J652" s="103"/>
    </row>
    <row r="653" spans="1:10" ht="12.75">
      <c r="A653" s="216" t="s">
        <v>901</v>
      </c>
      <c r="B653" s="217">
        <v>200</v>
      </c>
      <c r="C653" s="47" t="s">
        <v>197</v>
      </c>
      <c r="D653" s="48">
        <v>17031300</v>
      </c>
      <c r="E653" s="48">
        <v>11223110.38</v>
      </c>
      <c r="F653" s="218">
        <f t="shared" si="12"/>
        <v>5808189.619999999</v>
      </c>
      <c r="H653" s="103"/>
      <c r="I653" s="103"/>
      <c r="J653" s="103"/>
    </row>
    <row r="654" spans="1:10" ht="12.75">
      <c r="A654" s="216" t="s">
        <v>904</v>
      </c>
      <c r="B654" s="217">
        <v>200</v>
      </c>
      <c r="C654" s="47" t="s">
        <v>198</v>
      </c>
      <c r="D654" s="48">
        <v>12596400</v>
      </c>
      <c r="E654" s="48">
        <v>8234648.72</v>
      </c>
      <c r="F654" s="218">
        <f t="shared" si="12"/>
        <v>4361751.28</v>
      </c>
      <c r="H654" s="103"/>
      <c r="I654" s="103"/>
      <c r="J654" s="103"/>
    </row>
    <row r="655" spans="1:10" ht="12.75">
      <c r="A655" s="216" t="s">
        <v>905</v>
      </c>
      <c r="B655" s="217">
        <v>200</v>
      </c>
      <c r="C655" s="47" t="s">
        <v>199</v>
      </c>
      <c r="D655" s="48">
        <v>4434900</v>
      </c>
      <c r="E655" s="48">
        <v>2988461.66</v>
      </c>
      <c r="F655" s="218">
        <f t="shared" si="12"/>
        <v>1446438.3399999999</v>
      </c>
      <c r="H655" s="103"/>
      <c r="I655" s="103"/>
      <c r="J655" s="103"/>
    </row>
    <row r="656" spans="1:10" ht="45">
      <c r="A656" s="216" t="s">
        <v>216</v>
      </c>
      <c r="B656" s="217">
        <v>200</v>
      </c>
      <c r="C656" s="47" t="s">
        <v>200</v>
      </c>
      <c r="D656" s="48">
        <v>1100000</v>
      </c>
      <c r="E656" s="48">
        <v>572852</v>
      </c>
      <c r="F656" s="218">
        <f t="shared" si="12"/>
        <v>527148</v>
      </c>
      <c r="H656" s="103"/>
      <c r="I656" s="103"/>
      <c r="J656" s="103"/>
    </row>
    <row r="657" spans="1:10" ht="22.5">
      <c r="A657" s="216" t="s">
        <v>958</v>
      </c>
      <c r="B657" s="217">
        <v>200</v>
      </c>
      <c r="C657" s="47" t="s">
        <v>201</v>
      </c>
      <c r="D657" s="48">
        <v>1100000</v>
      </c>
      <c r="E657" s="48">
        <v>572852</v>
      </c>
      <c r="F657" s="218">
        <f t="shared" si="12"/>
        <v>527148</v>
      </c>
      <c r="H657" s="103"/>
      <c r="I657" s="103"/>
      <c r="J657" s="103"/>
    </row>
    <row r="658" spans="1:10" ht="12.75">
      <c r="A658" s="216" t="s">
        <v>893</v>
      </c>
      <c r="B658" s="217">
        <v>200</v>
      </c>
      <c r="C658" s="47" t="s">
        <v>202</v>
      </c>
      <c r="D658" s="48">
        <v>1100000</v>
      </c>
      <c r="E658" s="48">
        <v>572852</v>
      </c>
      <c r="F658" s="218">
        <f t="shared" si="12"/>
        <v>527148</v>
      </c>
      <c r="H658" s="103"/>
      <c r="I658" s="103"/>
      <c r="J658" s="103"/>
    </row>
    <row r="659" spans="1:10" ht="12.75">
      <c r="A659" s="216" t="s">
        <v>901</v>
      </c>
      <c r="B659" s="217">
        <v>200</v>
      </c>
      <c r="C659" s="47" t="s">
        <v>203</v>
      </c>
      <c r="D659" s="48">
        <v>1100000</v>
      </c>
      <c r="E659" s="48">
        <v>572852</v>
      </c>
      <c r="F659" s="218">
        <f t="shared" si="12"/>
        <v>527148</v>
      </c>
      <c r="H659" s="103"/>
      <c r="I659" s="103"/>
      <c r="J659" s="103"/>
    </row>
    <row r="660" spans="1:10" ht="12.75">
      <c r="A660" s="216" t="s">
        <v>905</v>
      </c>
      <c r="B660" s="217">
        <v>200</v>
      </c>
      <c r="C660" s="47" t="s">
        <v>204</v>
      </c>
      <c r="D660" s="48">
        <v>1070000</v>
      </c>
      <c r="E660" s="48">
        <v>572852</v>
      </c>
      <c r="F660" s="218">
        <f t="shared" si="12"/>
        <v>497148</v>
      </c>
      <c r="H660" s="103"/>
      <c r="I660" s="103"/>
      <c r="J660" s="103"/>
    </row>
    <row r="661" spans="1:10" ht="12.75">
      <c r="A661" s="216" t="s">
        <v>906</v>
      </c>
      <c r="B661" s="217">
        <v>200</v>
      </c>
      <c r="C661" s="47" t="s">
        <v>1097</v>
      </c>
      <c r="D661" s="48">
        <v>30000</v>
      </c>
      <c r="E661" s="48">
        <v>0</v>
      </c>
      <c r="F661" s="218">
        <f t="shared" si="12"/>
        <v>30000</v>
      </c>
      <c r="H661" s="103"/>
      <c r="I661" s="103"/>
      <c r="J661" s="103"/>
    </row>
    <row r="662" spans="1:10" ht="67.5">
      <c r="A662" s="216" t="s">
        <v>542</v>
      </c>
      <c r="B662" s="217">
        <v>200</v>
      </c>
      <c r="C662" s="47" t="s">
        <v>537</v>
      </c>
      <c r="D662" s="48">
        <v>495800</v>
      </c>
      <c r="E662" s="48">
        <v>0</v>
      </c>
      <c r="F662" s="218">
        <f t="shared" si="12"/>
        <v>495800</v>
      </c>
      <c r="H662" s="103"/>
      <c r="I662" s="103"/>
      <c r="J662" s="103"/>
    </row>
    <row r="663" spans="1:10" ht="22.5">
      <c r="A663" s="216" t="s">
        <v>958</v>
      </c>
      <c r="B663" s="217">
        <v>200</v>
      </c>
      <c r="C663" s="47" t="s">
        <v>538</v>
      </c>
      <c r="D663" s="48">
        <v>495800</v>
      </c>
      <c r="E663" s="48">
        <v>0</v>
      </c>
      <c r="F663" s="218">
        <f t="shared" si="12"/>
        <v>495800</v>
      </c>
      <c r="H663" s="103"/>
      <c r="I663" s="103"/>
      <c r="J663" s="103"/>
    </row>
    <row r="664" spans="1:10" ht="12.75">
      <c r="A664" s="216" t="s">
        <v>893</v>
      </c>
      <c r="B664" s="217">
        <v>200</v>
      </c>
      <c r="C664" s="47" t="s">
        <v>539</v>
      </c>
      <c r="D664" s="48">
        <v>495800</v>
      </c>
      <c r="E664" s="48">
        <v>0</v>
      </c>
      <c r="F664" s="218">
        <f t="shared" si="12"/>
        <v>495800</v>
      </c>
      <c r="H664" s="103"/>
      <c r="I664" s="103"/>
      <c r="J664" s="103"/>
    </row>
    <row r="665" spans="1:10" ht="12.75">
      <c r="A665" s="216" t="s">
        <v>901</v>
      </c>
      <c r="B665" s="217">
        <v>200</v>
      </c>
      <c r="C665" s="47" t="s">
        <v>540</v>
      </c>
      <c r="D665" s="48">
        <v>495800</v>
      </c>
      <c r="E665" s="48">
        <v>0</v>
      </c>
      <c r="F665" s="218">
        <f t="shared" si="12"/>
        <v>495800</v>
      </c>
      <c r="H665" s="103"/>
      <c r="I665" s="103"/>
      <c r="J665" s="103"/>
    </row>
    <row r="666" spans="1:10" ht="12.75">
      <c r="A666" s="216" t="s">
        <v>906</v>
      </c>
      <c r="B666" s="217">
        <v>200</v>
      </c>
      <c r="C666" s="47" t="s">
        <v>541</v>
      </c>
      <c r="D666" s="48">
        <v>495800</v>
      </c>
      <c r="E666" s="48">
        <v>0</v>
      </c>
      <c r="F666" s="218">
        <f t="shared" si="12"/>
        <v>495800</v>
      </c>
      <c r="H666" s="103"/>
      <c r="I666" s="103"/>
      <c r="J666" s="103"/>
    </row>
    <row r="667" spans="1:10" ht="56.25">
      <c r="A667" s="216" t="s">
        <v>162</v>
      </c>
      <c r="B667" s="217">
        <v>200</v>
      </c>
      <c r="C667" s="47" t="s">
        <v>163</v>
      </c>
      <c r="D667" s="48">
        <v>5464600</v>
      </c>
      <c r="E667" s="48"/>
      <c r="F667" s="218"/>
      <c r="H667" s="103"/>
      <c r="I667" s="103"/>
      <c r="J667" s="103"/>
    </row>
    <row r="668" spans="1:10" ht="22.5">
      <c r="A668" s="216" t="s">
        <v>958</v>
      </c>
      <c r="B668" s="217">
        <v>200</v>
      </c>
      <c r="C668" s="47" t="s">
        <v>164</v>
      </c>
      <c r="D668" s="48">
        <v>114500</v>
      </c>
      <c r="E668" s="48">
        <f aca="true" t="shared" si="14" ref="E668:F670">E669</f>
        <v>0</v>
      </c>
      <c r="F668" s="218">
        <f t="shared" si="14"/>
        <v>0</v>
      </c>
      <c r="H668" s="103"/>
      <c r="I668" s="103"/>
      <c r="J668" s="103"/>
    </row>
    <row r="669" spans="1:10" ht="12.75">
      <c r="A669" s="216" t="s">
        <v>893</v>
      </c>
      <c r="B669" s="217">
        <v>200</v>
      </c>
      <c r="C669" s="47" t="s">
        <v>165</v>
      </c>
      <c r="D669" s="48">
        <v>114500</v>
      </c>
      <c r="E669" s="48">
        <f t="shared" si="14"/>
        <v>0</v>
      </c>
      <c r="F669" s="218">
        <f t="shared" si="14"/>
        <v>0</v>
      </c>
      <c r="H669" s="103"/>
      <c r="I669" s="103"/>
      <c r="J669" s="103"/>
    </row>
    <row r="670" spans="1:10" ht="12.75">
      <c r="A670" s="216" t="s">
        <v>901</v>
      </c>
      <c r="B670" s="217">
        <v>200</v>
      </c>
      <c r="C670" s="47" t="s">
        <v>166</v>
      </c>
      <c r="D670" s="48">
        <v>114500</v>
      </c>
      <c r="E670" s="48">
        <f t="shared" si="14"/>
        <v>0</v>
      </c>
      <c r="F670" s="218">
        <f t="shared" si="14"/>
        <v>0</v>
      </c>
      <c r="H670" s="103"/>
      <c r="I670" s="103"/>
      <c r="J670" s="103"/>
    </row>
    <row r="671" spans="1:10" ht="12.75">
      <c r="A671" s="216" t="s">
        <v>906</v>
      </c>
      <c r="B671" s="217">
        <v>200</v>
      </c>
      <c r="C671" s="47" t="s">
        <v>167</v>
      </c>
      <c r="D671" s="48">
        <v>114500</v>
      </c>
      <c r="E671" s="48">
        <v>0</v>
      </c>
      <c r="F671" s="218">
        <v>0</v>
      </c>
      <c r="H671" s="103"/>
      <c r="I671" s="103"/>
      <c r="J671" s="103"/>
    </row>
    <row r="672" spans="1:10" ht="33.75">
      <c r="A672" s="216" t="s">
        <v>298</v>
      </c>
      <c r="B672" s="217">
        <v>200</v>
      </c>
      <c r="C672" s="47" t="s">
        <v>169</v>
      </c>
      <c r="D672" s="48">
        <v>5350100</v>
      </c>
      <c r="E672" s="48">
        <f>E673</f>
        <v>0</v>
      </c>
      <c r="F672" s="218">
        <f>F673</f>
        <v>0</v>
      </c>
      <c r="H672" s="103"/>
      <c r="I672" s="103"/>
      <c r="J672" s="103"/>
    </row>
    <row r="673" spans="1:10" ht="12.75">
      <c r="A673" s="216" t="s">
        <v>908</v>
      </c>
      <c r="B673" s="217">
        <v>200</v>
      </c>
      <c r="C673" s="47" t="s">
        <v>168</v>
      </c>
      <c r="D673" s="48">
        <v>5350100</v>
      </c>
      <c r="E673" s="48">
        <f>E674</f>
        <v>0</v>
      </c>
      <c r="F673" s="218">
        <f>F674</f>
        <v>0</v>
      </c>
      <c r="H673" s="103"/>
      <c r="I673" s="103"/>
      <c r="J673" s="103"/>
    </row>
    <row r="674" spans="1:10" ht="12.75">
      <c r="A674" s="216" t="s">
        <v>909</v>
      </c>
      <c r="B674" s="217">
        <v>200</v>
      </c>
      <c r="C674" s="47" t="s">
        <v>170</v>
      </c>
      <c r="D674" s="48">
        <v>5350100</v>
      </c>
      <c r="E674" s="48">
        <v>0</v>
      </c>
      <c r="F674" s="218">
        <v>0</v>
      </c>
      <c r="H674" s="103"/>
      <c r="I674" s="103"/>
      <c r="J674" s="103"/>
    </row>
    <row r="675" spans="1:10" ht="22.5">
      <c r="A675" s="216" t="s">
        <v>217</v>
      </c>
      <c r="B675" s="217">
        <v>200</v>
      </c>
      <c r="C675" s="47" t="s">
        <v>205</v>
      </c>
      <c r="D675" s="48">
        <v>8504400</v>
      </c>
      <c r="E675" s="48">
        <v>5127631.91</v>
      </c>
      <c r="F675" s="218">
        <f t="shared" si="12"/>
        <v>3376768.09</v>
      </c>
      <c r="H675" s="103"/>
      <c r="I675" s="103"/>
      <c r="J675" s="103"/>
    </row>
    <row r="676" spans="1:10" ht="56.25">
      <c r="A676" s="216" t="s">
        <v>825</v>
      </c>
      <c r="B676" s="217">
        <v>200</v>
      </c>
      <c r="C676" s="47" t="s">
        <v>206</v>
      </c>
      <c r="D676" s="48">
        <v>8504400</v>
      </c>
      <c r="E676" s="48">
        <v>5127631.91</v>
      </c>
      <c r="F676" s="218">
        <f t="shared" si="12"/>
        <v>3376768.09</v>
      </c>
      <c r="H676" s="103"/>
      <c r="I676" s="103"/>
      <c r="J676" s="103"/>
    </row>
    <row r="677" spans="1:10" ht="33.75">
      <c r="A677" s="216" t="s">
        <v>1075</v>
      </c>
      <c r="B677" s="217">
        <v>200</v>
      </c>
      <c r="C677" s="47" t="s">
        <v>207</v>
      </c>
      <c r="D677" s="48">
        <v>7038800</v>
      </c>
      <c r="E677" s="48">
        <v>4254200.12</v>
      </c>
      <c r="F677" s="218">
        <f t="shared" si="12"/>
        <v>2784599.88</v>
      </c>
      <c r="H677" s="103"/>
      <c r="I677" s="103"/>
      <c r="J677" s="103"/>
    </row>
    <row r="678" spans="1:10" ht="12.75">
      <c r="A678" s="216" t="s">
        <v>893</v>
      </c>
      <c r="B678" s="217">
        <v>200</v>
      </c>
      <c r="C678" s="47" t="s">
        <v>208</v>
      </c>
      <c r="D678" s="48">
        <v>7038800</v>
      </c>
      <c r="E678" s="48">
        <v>4254200.12</v>
      </c>
      <c r="F678" s="218">
        <f t="shared" si="12"/>
        <v>2784599.88</v>
      </c>
      <c r="H678" s="103"/>
      <c r="I678" s="103"/>
      <c r="J678" s="103"/>
    </row>
    <row r="679" spans="1:10" ht="12.75">
      <c r="A679" s="216" t="s">
        <v>894</v>
      </c>
      <c r="B679" s="217">
        <v>200</v>
      </c>
      <c r="C679" s="47" t="s">
        <v>209</v>
      </c>
      <c r="D679" s="48">
        <v>7038800</v>
      </c>
      <c r="E679" s="48">
        <v>4254200.12</v>
      </c>
      <c r="F679" s="218">
        <f t="shared" si="12"/>
        <v>2784599.88</v>
      </c>
      <c r="H679" s="103"/>
      <c r="I679" s="103"/>
      <c r="J679" s="103"/>
    </row>
    <row r="680" spans="1:10" ht="12.75">
      <c r="A680" s="216" t="s">
        <v>895</v>
      </c>
      <c r="B680" s="217">
        <v>200</v>
      </c>
      <c r="C680" s="47" t="s">
        <v>210</v>
      </c>
      <c r="D680" s="48">
        <v>5406000</v>
      </c>
      <c r="E680" s="48">
        <v>3303168.29</v>
      </c>
      <c r="F680" s="218">
        <f t="shared" si="12"/>
        <v>2102831.71</v>
      </c>
      <c r="H680" s="103"/>
      <c r="I680" s="103"/>
      <c r="J680" s="103"/>
    </row>
    <row r="681" spans="1:10" ht="12.75" hidden="1">
      <c r="A681" s="216"/>
      <c r="B681" s="217">
        <v>200</v>
      </c>
      <c r="C681" s="47"/>
      <c r="D681" s="48"/>
      <c r="E681" s="48"/>
      <c r="F681" s="218">
        <f t="shared" si="12"/>
        <v>0</v>
      </c>
      <c r="H681" s="103"/>
      <c r="I681" s="103"/>
      <c r="J681" s="103"/>
    </row>
    <row r="682" spans="1:10" ht="12.75">
      <c r="A682" s="216" t="s">
        <v>898</v>
      </c>
      <c r="B682" s="217">
        <v>200</v>
      </c>
      <c r="C682" s="47" t="s">
        <v>211</v>
      </c>
      <c r="D682" s="48">
        <v>1632800</v>
      </c>
      <c r="E682" s="48">
        <v>951031.83</v>
      </c>
      <c r="F682" s="218">
        <f t="shared" si="12"/>
        <v>681768.17</v>
      </c>
      <c r="H682" s="103"/>
      <c r="I682" s="103"/>
      <c r="J682" s="103"/>
    </row>
    <row r="683" spans="1:10" ht="22.5">
      <c r="A683" s="216" t="s">
        <v>218</v>
      </c>
      <c r="B683" s="217">
        <v>200</v>
      </c>
      <c r="C683" s="47" t="s">
        <v>212</v>
      </c>
      <c r="D683" s="48">
        <v>72000</v>
      </c>
      <c r="E683" s="48">
        <v>30000</v>
      </c>
      <c r="F683" s="218">
        <f t="shared" si="12"/>
        <v>42000</v>
      </c>
      <c r="H683" s="103"/>
      <c r="I683" s="103"/>
      <c r="J683" s="103"/>
    </row>
    <row r="684" spans="1:10" ht="12.75">
      <c r="A684" s="216" t="s">
        <v>893</v>
      </c>
      <c r="B684" s="217">
        <v>200</v>
      </c>
      <c r="C684" s="47" t="s">
        <v>213</v>
      </c>
      <c r="D684" s="48">
        <v>72000</v>
      </c>
      <c r="E684" s="48">
        <v>30000</v>
      </c>
      <c r="F684" s="218">
        <f t="shared" si="12"/>
        <v>42000</v>
      </c>
      <c r="H684" s="103"/>
      <c r="I684" s="103"/>
      <c r="J684" s="103"/>
    </row>
    <row r="685" spans="1:10" ht="12.75">
      <c r="A685" s="216" t="s">
        <v>894</v>
      </c>
      <c r="B685" s="217">
        <v>200</v>
      </c>
      <c r="C685" s="47" t="s">
        <v>214</v>
      </c>
      <c r="D685" s="48">
        <v>72000</v>
      </c>
      <c r="E685" s="48">
        <v>30000</v>
      </c>
      <c r="F685" s="218">
        <f t="shared" si="12"/>
        <v>42000</v>
      </c>
      <c r="H685" s="103"/>
      <c r="I685" s="103"/>
      <c r="J685" s="103"/>
    </row>
    <row r="686" spans="1:10" ht="12.75">
      <c r="A686" s="216" t="s">
        <v>896</v>
      </c>
      <c r="B686" s="217">
        <v>200</v>
      </c>
      <c r="C686" s="47" t="s">
        <v>219</v>
      </c>
      <c r="D686" s="48">
        <v>72000</v>
      </c>
      <c r="E686" s="48">
        <v>30000</v>
      </c>
      <c r="F686" s="218">
        <f t="shared" si="12"/>
        <v>42000</v>
      </c>
      <c r="H686" s="103"/>
      <c r="I686" s="103"/>
      <c r="J686" s="103"/>
    </row>
    <row r="687" spans="1:10" ht="22.5">
      <c r="A687" s="216" t="s">
        <v>957</v>
      </c>
      <c r="B687" s="217">
        <v>200</v>
      </c>
      <c r="C687" s="47" t="s">
        <v>220</v>
      </c>
      <c r="D687" s="48">
        <v>273000</v>
      </c>
      <c r="E687" s="48">
        <v>112658.19</v>
      </c>
      <c r="F687" s="218">
        <f t="shared" si="12"/>
        <v>160341.81</v>
      </c>
      <c r="H687" s="103"/>
      <c r="I687" s="103"/>
      <c r="J687" s="103"/>
    </row>
    <row r="688" spans="1:10" ht="12.75">
      <c r="A688" s="216" t="s">
        <v>893</v>
      </c>
      <c r="B688" s="217">
        <v>200</v>
      </c>
      <c r="C688" s="47" t="s">
        <v>221</v>
      </c>
      <c r="D688" s="48">
        <v>227000</v>
      </c>
      <c r="E688" s="48">
        <v>112658.19</v>
      </c>
      <c r="F688" s="218">
        <f t="shared" si="12"/>
        <v>114341.81</v>
      </c>
      <c r="H688" s="103"/>
      <c r="I688" s="103"/>
      <c r="J688" s="103"/>
    </row>
    <row r="689" spans="1:10" ht="12.75">
      <c r="A689" s="216" t="s">
        <v>901</v>
      </c>
      <c r="B689" s="217">
        <v>200</v>
      </c>
      <c r="C689" s="47" t="s">
        <v>222</v>
      </c>
      <c r="D689" s="48">
        <v>227000</v>
      </c>
      <c r="E689" s="48">
        <v>112658.19</v>
      </c>
      <c r="F689" s="218">
        <f t="shared" si="12"/>
        <v>114341.81</v>
      </c>
      <c r="H689" s="103"/>
      <c r="I689" s="103"/>
      <c r="J689" s="103"/>
    </row>
    <row r="690" spans="1:10" ht="12.75">
      <c r="A690" s="216" t="s">
        <v>902</v>
      </c>
      <c r="B690" s="217">
        <v>200</v>
      </c>
      <c r="C690" s="47" t="s">
        <v>223</v>
      </c>
      <c r="D690" s="48">
        <v>63000</v>
      </c>
      <c r="E690" s="48">
        <v>30687.97</v>
      </c>
      <c r="F690" s="218">
        <f t="shared" si="12"/>
        <v>32312.03</v>
      </c>
      <c r="H690" s="103"/>
      <c r="I690" s="103"/>
      <c r="J690" s="103"/>
    </row>
    <row r="691" spans="1:10" ht="12.75">
      <c r="A691" s="216" t="s">
        <v>905</v>
      </c>
      <c r="B691" s="217">
        <v>200</v>
      </c>
      <c r="C691" s="47" t="s">
        <v>224</v>
      </c>
      <c r="D691" s="48">
        <v>25000</v>
      </c>
      <c r="E691" s="48">
        <v>24272</v>
      </c>
      <c r="F691" s="218">
        <f t="shared" si="12"/>
        <v>728</v>
      </c>
      <c r="H691" s="103"/>
      <c r="I691" s="103"/>
      <c r="J691" s="103"/>
    </row>
    <row r="692" spans="1:10" ht="12.75">
      <c r="A692" s="216" t="s">
        <v>906</v>
      </c>
      <c r="B692" s="217">
        <v>200</v>
      </c>
      <c r="C692" s="47" t="s">
        <v>225</v>
      </c>
      <c r="D692" s="48">
        <v>139000</v>
      </c>
      <c r="E692" s="48">
        <v>57698.22</v>
      </c>
      <c r="F692" s="218">
        <f t="shared" si="12"/>
        <v>81301.78</v>
      </c>
      <c r="H692" s="103"/>
      <c r="I692" s="103"/>
      <c r="J692" s="103"/>
    </row>
    <row r="693" spans="1:10" ht="12.75">
      <c r="A693" s="216" t="s">
        <v>908</v>
      </c>
      <c r="B693" s="217">
        <v>200</v>
      </c>
      <c r="C693" s="47" t="s">
        <v>226</v>
      </c>
      <c r="D693" s="48">
        <v>46000</v>
      </c>
      <c r="E693" s="48">
        <v>0</v>
      </c>
      <c r="F693" s="218">
        <f t="shared" si="12"/>
        <v>46000</v>
      </c>
      <c r="H693" s="103"/>
      <c r="I693" s="103"/>
      <c r="J693" s="103"/>
    </row>
    <row r="694" spans="1:10" ht="12.75">
      <c r="A694" s="216" t="s">
        <v>909</v>
      </c>
      <c r="B694" s="217">
        <v>200</v>
      </c>
      <c r="C694" s="47" t="s">
        <v>227</v>
      </c>
      <c r="D694" s="48">
        <v>30000</v>
      </c>
      <c r="E694" s="48">
        <v>0</v>
      </c>
      <c r="F694" s="218">
        <f t="shared" si="12"/>
        <v>30000</v>
      </c>
      <c r="H694" s="103"/>
      <c r="I694" s="103"/>
      <c r="J694" s="103"/>
    </row>
    <row r="695" spans="1:10" ht="12.75">
      <c r="A695" s="216" t="s">
        <v>910</v>
      </c>
      <c r="B695" s="217">
        <v>200</v>
      </c>
      <c r="C695" s="47" t="s">
        <v>228</v>
      </c>
      <c r="D695" s="48">
        <v>16000</v>
      </c>
      <c r="E695" s="48">
        <v>0</v>
      </c>
      <c r="F695" s="218">
        <f t="shared" si="12"/>
        <v>16000</v>
      </c>
      <c r="H695" s="103"/>
      <c r="I695" s="103"/>
      <c r="J695" s="103"/>
    </row>
    <row r="696" spans="1:10" ht="22.5">
      <c r="A696" s="216" t="s">
        <v>958</v>
      </c>
      <c r="B696" s="217">
        <v>200</v>
      </c>
      <c r="C696" s="47" t="s">
        <v>229</v>
      </c>
      <c r="D696" s="48">
        <v>1085600</v>
      </c>
      <c r="E696" s="48">
        <v>729768.6</v>
      </c>
      <c r="F696" s="218">
        <f t="shared" si="12"/>
        <v>355831.4</v>
      </c>
      <c r="H696" s="103"/>
      <c r="I696" s="103"/>
      <c r="J696" s="103"/>
    </row>
    <row r="697" spans="1:10" ht="12.75">
      <c r="A697" s="216" t="s">
        <v>893</v>
      </c>
      <c r="B697" s="217">
        <v>200</v>
      </c>
      <c r="C697" s="47" t="s">
        <v>230</v>
      </c>
      <c r="D697" s="48">
        <v>731300</v>
      </c>
      <c r="E697" s="48">
        <v>456282.68</v>
      </c>
      <c r="F697" s="218">
        <f t="shared" si="12"/>
        <v>275017.32</v>
      </c>
      <c r="H697" s="103"/>
      <c r="I697" s="103"/>
      <c r="J697" s="103"/>
    </row>
    <row r="698" spans="1:10" ht="12.75">
      <c r="A698" s="216" t="s">
        <v>901</v>
      </c>
      <c r="B698" s="217">
        <v>200</v>
      </c>
      <c r="C698" s="47" t="s">
        <v>231</v>
      </c>
      <c r="D698" s="48">
        <v>731300</v>
      </c>
      <c r="E698" s="48">
        <v>456282.68</v>
      </c>
      <c r="F698" s="218">
        <f t="shared" si="12"/>
        <v>275017.32</v>
      </c>
      <c r="H698" s="103"/>
      <c r="I698" s="103"/>
      <c r="J698" s="103"/>
    </row>
    <row r="699" spans="1:10" ht="12.75">
      <c r="A699" s="216" t="s">
        <v>902</v>
      </c>
      <c r="B699" s="217">
        <v>200</v>
      </c>
      <c r="C699" s="47" t="s">
        <v>232</v>
      </c>
      <c r="D699" s="48">
        <v>20000</v>
      </c>
      <c r="E699" s="48">
        <v>13912.27</v>
      </c>
      <c r="F699" s="218">
        <f t="shared" si="12"/>
        <v>6087.73</v>
      </c>
      <c r="H699" s="103"/>
      <c r="I699" s="103"/>
      <c r="J699" s="103"/>
    </row>
    <row r="700" spans="1:10" ht="12.75">
      <c r="A700" s="216" t="s">
        <v>903</v>
      </c>
      <c r="B700" s="217">
        <v>200</v>
      </c>
      <c r="C700" s="47" t="s">
        <v>233</v>
      </c>
      <c r="D700" s="48">
        <v>0</v>
      </c>
      <c r="E700" s="48">
        <v>0</v>
      </c>
      <c r="F700" s="218">
        <f t="shared" si="12"/>
        <v>0</v>
      </c>
      <c r="H700" s="103"/>
      <c r="I700" s="103"/>
      <c r="J700" s="103"/>
    </row>
    <row r="701" spans="1:10" ht="12.75">
      <c r="A701" s="216" t="s">
        <v>904</v>
      </c>
      <c r="B701" s="217">
        <v>200</v>
      </c>
      <c r="C701" s="47" t="s">
        <v>234</v>
      </c>
      <c r="D701" s="48">
        <v>129000</v>
      </c>
      <c r="E701" s="48">
        <v>69602.11</v>
      </c>
      <c r="F701" s="218">
        <f t="shared" si="12"/>
        <v>59397.89</v>
      </c>
      <c r="H701" s="103"/>
      <c r="I701" s="103"/>
      <c r="J701" s="103"/>
    </row>
    <row r="702" spans="1:10" ht="12.75">
      <c r="A702" s="216" t="s">
        <v>779</v>
      </c>
      <c r="B702" s="217">
        <v>200</v>
      </c>
      <c r="C702" s="47" t="s">
        <v>235</v>
      </c>
      <c r="D702" s="48">
        <v>74500</v>
      </c>
      <c r="E702" s="48">
        <v>53115.53</v>
      </c>
      <c r="F702" s="218">
        <f t="shared" si="12"/>
        <v>21384.47</v>
      </c>
      <c r="H702" s="103"/>
      <c r="I702" s="103"/>
      <c r="J702" s="103"/>
    </row>
    <row r="703" spans="1:10" ht="12.75">
      <c r="A703" s="216" t="s">
        <v>906</v>
      </c>
      <c r="B703" s="217">
        <v>200</v>
      </c>
      <c r="C703" s="47" t="s">
        <v>236</v>
      </c>
      <c r="D703" s="48">
        <v>507800</v>
      </c>
      <c r="E703" s="48">
        <v>319652.74</v>
      </c>
      <c r="F703" s="218">
        <f t="shared" si="12"/>
        <v>188147.26</v>
      </c>
      <c r="H703" s="103"/>
      <c r="I703" s="103"/>
      <c r="J703" s="103"/>
    </row>
    <row r="704" spans="1:10" ht="12.75">
      <c r="A704" s="216" t="s">
        <v>908</v>
      </c>
      <c r="B704" s="217">
        <v>200</v>
      </c>
      <c r="C704" s="47" t="s">
        <v>237</v>
      </c>
      <c r="D704" s="48">
        <v>354300</v>
      </c>
      <c r="E704" s="48">
        <v>273485.92</v>
      </c>
      <c r="F704" s="218">
        <f t="shared" si="12"/>
        <v>80814.08000000002</v>
      </c>
      <c r="H704" s="103"/>
      <c r="I704" s="103"/>
      <c r="J704" s="103"/>
    </row>
    <row r="705" spans="1:10" ht="12.75">
      <c r="A705" s="216" t="s">
        <v>909</v>
      </c>
      <c r="B705" s="217">
        <v>200</v>
      </c>
      <c r="C705" s="47" t="s">
        <v>238</v>
      </c>
      <c r="D705" s="48">
        <v>14300</v>
      </c>
      <c r="E705" s="48">
        <v>2500</v>
      </c>
      <c r="F705" s="218">
        <f t="shared" si="12"/>
        <v>11800</v>
      </c>
      <c r="H705" s="103"/>
      <c r="I705" s="103"/>
      <c r="J705" s="103"/>
    </row>
    <row r="706" spans="1:10" ht="12.75">
      <c r="A706" s="216" t="s">
        <v>910</v>
      </c>
      <c r="B706" s="217">
        <v>200</v>
      </c>
      <c r="C706" s="47" t="s">
        <v>239</v>
      </c>
      <c r="D706" s="48">
        <v>340000</v>
      </c>
      <c r="E706" s="48">
        <v>270985.92</v>
      </c>
      <c r="F706" s="218">
        <f t="shared" si="12"/>
        <v>69014.08000000002</v>
      </c>
      <c r="H706" s="103"/>
      <c r="I706" s="103"/>
      <c r="J706" s="103"/>
    </row>
    <row r="707" spans="1:10" ht="12.75">
      <c r="A707" s="216" t="s">
        <v>391</v>
      </c>
      <c r="B707" s="217">
        <v>200</v>
      </c>
      <c r="C707" s="47" t="s">
        <v>240</v>
      </c>
      <c r="D707" s="48">
        <v>35000</v>
      </c>
      <c r="E707" s="48">
        <v>1005</v>
      </c>
      <c r="F707" s="218">
        <f t="shared" si="12"/>
        <v>33995</v>
      </c>
      <c r="H707" s="103"/>
      <c r="I707" s="103"/>
      <c r="J707" s="103"/>
    </row>
    <row r="708" spans="1:10" ht="12.75">
      <c r="A708" s="216" t="s">
        <v>893</v>
      </c>
      <c r="B708" s="217">
        <v>200</v>
      </c>
      <c r="C708" s="47" t="s">
        <v>241</v>
      </c>
      <c r="D708" s="48">
        <v>35000</v>
      </c>
      <c r="E708" s="48">
        <v>1005</v>
      </c>
      <c r="F708" s="218">
        <f t="shared" si="12"/>
        <v>33995</v>
      </c>
      <c r="H708" s="103"/>
      <c r="I708" s="103"/>
      <c r="J708" s="103"/>
    </row>
    <row r="709" spans="1:10" ht="12.75">
      <c r="A709" s="216" t="s">
        <v>907</v>
      </c>
      <c r="B709" s="217">
        <v>200</v>
      </c>
      <c r="C709" s="47" t="s">
        <v>242</v>
      </c>
      <c r="D709" s="48">
        <v>35000</v>
      </c>
      <c r="E709" s="48">
        <v>1005</v>
      </c>
      <c r="F709" s="218">
        <f t="shared" si="12"/>
        <v>33995</v>
      </c>
      <c r="H709" s="103"/>
      <c r="I709" s="103"/>
      <c r="J709" s="103"/>
    </row>
    <row r="710" spans="1:10" ht="12.75">
      <c r="A710" s="219" t="s">
        <v>546</v>
      </c>
      <c r="B710" s="220">
        <v>200</v>
      </c>
      <c r="C710" s="46" t="s">
        <v>543</v>
      </c>
      <c r="D710" s="45">
        <v>146100</v>
      </c>
      <c r="E710" s="45">
        <v>60200</v>
      </c>
      <c r="F710" s="221">
        <f t="shared" si="12"/>
        <v>85900</v>
      </c>
      <c r="H710" s="103"/>
      <c r="I710" s="103"/>
      <c r="J710" s="103"/>
    </row>
    <row r="711" spans="1:10" ht="22.5">
      <c r="A711" s="216" t="s">
        <v>547</v>
      </c>
      <c r="B711" s="217">
        <v>200</v>
      </c>
      <c r="C711" s="47" t="s">
        <v>544</v>
      </c>
      <c r="D711" s="48">
        <v>146100</v>
      </c>
      <c r="E711" s="45">
        <v>60200</v>
      </c>
      <c r="F711" s="218">
        <f t="shared" si="12"/>
        <v>85900</v>
      </c>
      <c r="H711" s="103"/>
      <c r="I711" s="103"/>
      <c r="J711" s="103"/>
    </row>
    <row r="712" spans="1:10" ht="56.25">
      <c r="A712" s="216" t="s">
        <v>517</v>
      </c>
      <c r="B712" s="217">
        <v>200</v>
      </c>
      <c r="C712" s="47" t="s">
        <v>545</v>
      </c>
      <c r="D712" s="48">
        <v>146100</v>
      </c>
      <c r="E712" s="45">
        <v>60200</v>
      </c>
      <c r="F712" s="218">
        <f t="shared" si="12"/>
        <v>85900</v>
      </c>
      <c r="H712" s="103"/>
      <c r="I712" s="103"/>
      <c r="J712" s="103"/>
    </row>
    <row r="713" spans="1:10" ht="67.5">
      <c r="A713" s="216" t="s">
        <v>184</v>
      </c>
      <c r="B713" s="217">
        <v>200</v>
      </c>
      <c r="C713" s="47" t="s">
        <v>548</v>
      </c>
      <c r="D713" s="48">
        <v>146100</v>
      </c>
      <c r="E713" s="45">
        <v>60200</v>
      </c>
      <c r="F713" s="218">
        <f t="shared" si="12"/>
        <v>85900</v>
      </c>
      <c r="H713" s="103"/>
      <c r="I713" s="103"/>
      <c r="J713" s="103"/>
    </row>
    <row r="714" spans="1:10" ht="22.5">
      <c r="A714" s="216" t="s">
        <v>958</v>
      </c>
      <c r="B714" s="217">
        <v>200</v>
      </c>
      <c r="C714" s="47" t="s">
        <v>549</v>
      </c>
      <c r="D714" s="48">
        <v>146100</v>
      </c>
      <c r="E714" s="45">
        <v>60200</v>
      </c>
      <c r="F714" s="218">
        <f t="shared" si="12"/>
        <v>85900</v>
      </c>
      <c r="H714" s="103"/>
      <c r="I714" s="103"/>
      <c r="J714" s="103"/>
    </row>
    <row r="715" spans="1:10" ht="12.75">
      <c r="A715" s="216" t="s">
        <v>893</v>
      </c>
      <c r="B715" s="217">
        <v>200</v>
      </c>
      <c r="C715" s="47" t="s">
        <v>550</v>
      </c>
      <c r="D715" s="48">
        <v>146100</v>
      </c>
      <c r="E715" s="45">
        <v>60200</v>
      </c>
      <c r="F715" s="218">
        <f t="shared" si="12"/>
        <v>85900</v>
      </c>
      <c r="H715" s="103"/>
      <c r="I715" s="103"/>
      <c r="J715" s="103"/>
    </row>
    <row r="716" spans="1:10" ht="12.75">
      <c r="A716" s="216" t="s">
        <v>901</v>
      </c>
      <c r="B716" s="217">
        <v>200</v>
      </c>
      <c r="C716" s="47" t="s">
        <v>551</v>
      </c>
      <c r="D716" s="48">
        <v>146100</v>
      </c>
      <c r="E716" s="45">
        <v>60200</v>
      </c>
      <c r="F716" s="218">
        <f t="shared" si="12"/>
        <v>85900</v>
      </c>
      <c r="H716" s="103"/>
      <c r="I716" s="103"/>
      <c r="J716" s="103"/>
    </row>
    <row r="717" spans="1:10" ht="12.75">
      <c r="A717" s="216" t="s">
        <v>906</v>
      </c>
      <c r="B717" s="217">
        <v>200</v>
      </c>
      <c r="C717" s="47" t="s">
        <v>552</v>
      </c>
      <c r="D717" s="48">
        <v>146100</v>
      </c>
      <c r="E717" s="45">
        <v>60200</v>
      </c>
      <c r="F717" s="218">
        <f t="shared" si="12"/>
        <v>85900</v>
      </c>
      <c r="H717" s="103"/>
      <c r="I717" s="103"/>
      <c r="J717" s="103"/>
    </row>
    <row r="718" spans="1:10" ht="24" customHeight="1">
      <c r="A718" s="219" t="s">
        <v>705</v>
      </c>
      <c r="B718" s="220">
        <v>200</v>
      </c>
      <c r="C718" s="46" t="s">
        <v>955</v>
      </c>
      <c r="D718" s="45">
        <f>D719+D744</f>
        <v>27168500</v>
      </c>
      <c r="E718" s="45">
        <v>20893385.92</v>
      </c>
      <c r="F718" s="221">
        <f t="shared" si="12"/>
        <v>6275114.079999998</v>
      </c>
      <c r="H718" s="103"/>
      <c r="I718" s="103"/>
      <c r="J718" s="103"/>
    </row>
    <row r="719" spans="1:10" ht="12.75">
      <c r="A719" s="216" t="s">
        <v>956</v>
      </c>
      <c r="B719" s="217">
        <v>200</v>
      </c>
      <c r="C719" s="47" t="s">
        <v>650</v>
      </c>
      <c r="D719" s="48">
        <v>26268500</v>
      </c>
      <c r="E719" s="48">
        <v>20172400</v>
      </c>
      <c r="F719" s="218">
        <f t="shared" si="12"/>
        <v>6096100</v>
      </c>
      <c r="H719" s="103"/>
      <c r="I719" s="103"/>
      <c r="J719" s="103"/>
    </row>
    <row r="720" spans="1:10" ht="33.75">
      <c r="A720" s="216" t="s">
        <v>247</v>
      </c>
      <c r="B720" s="217">
        <v>200</v>
      </c>
      <c r="C720" s="47" t="s">
        <v>243</v>
      </c>
      <c r="D720" s="48">
        <v>25918500</v>
      </c>
      <c r="E720" s="48">
        <v>19822400</v>
      </c>
      <c r="F720" s="218">
        <f t="shared" si="12"/>
        <v>6096100</v>
      </c>
      <c r="H720" s="103"/>
      <c r="I720" s="103"/>
      <c r="J720" s="103"/>
    </row>
    <row r="721" spans="1:10" ht="45">
      <c r="A721" s="216" t="s">
        <v>706</v>
      </c>
      <c r="B721" s="217">
        <v>200</v>
      </c>
      <c r="C721" s="47" t="s">
        <v>244</v>
      </c>
      <c r="D721" s="48">
        <v>24218500</v>
      </c>
      <c r="E721" s="48">
        <v>18122400</v>
      </c>
      <c r="F721" s="218">
        <f t="shared" si="12"/>
        <v>6096100</v>
      </c>
      <c r="H721" s="103"/>
      <c r="I721" s="103"/>
      <c r="J721" s="103"/>
    </row>
    <row r="722" spans="1:10" ht="12.75">
      <c r="A722" s="216" t="s">
        <v>248</v>
      </c>
      <c r="B722" s="217">
        <v>200</v>
      </c>
      <c r="C722" s="47" t="s">
        <v>245</v>
      </c>
      <c r="D722" s="48">
        <v>24218500</v>
      </c>
      <c r="E722" s="48">
        <v>18122400</v>
      </c>
      <c r="F722" s="218">
        <f t="shared" si="12"/>
        <v>6096100</v>
      </c>
      <c r="H722" s="103"/>
      <c r="I722" s="103"/>
      <c r="J722" s="103"/>
    </row>
    <row r="723" spans="1:10" ht="12.75">
      <c r="A723" s="216" t="s">
        <v>249</v>
      </c>
      <c r="B723" s="217">
        <v>200</v>
      </c>
      <c r="C723" s="47" t="s">
        <v>246</v>
      </c>
      <c r="D723" s="48">
        <v>24218500</v>
      </c>
      <c r="E723" s="48">
        <v>18122400</v>
      </c>
      <c r="F723" s="218">
        <f t="shared" si="12"/>
        <v>6096100</v>
      </c>
      <c r="H723" s="103"/>
      <c r="I723" s="103"/>
      <c r="J723" s="103"/>
    </row>
    <row r="724" spans="1:10" ht="22.5">
      <c r="A724" s="216" t="s">
        <v>598</v>
      </c>
      <c r="B724" s="217">
        <v>200</v>
      </c>
      <c r="C724" s="47" t="s">
        <v>250</v>
      </c>
      <c r="D724" s="48">
        <v>24218500</v>
      </c>
      <c r="E724" s="48">
        <v>18122400</v>
      </c>
      <c r="F724" s="218">
        <f t="shared" si="12"/>
        <v>6096100</v>
      </c>
      <c r="H724" s="103"/>
      <c r="I724" s="103"/>
      <c r="J724" s="103"/>
    </row>
    <row r="725" spans="1:10" ht="46.5" customHeight="1">
      <c r="A725" s="216" t="s">
        <v>599</v>
      </c>
      <c r="B725" s="217">
        <v>200</v>
      </c>
      <c r="C725" s="47" t="s">
        <v>251</v>
      </c>
      <c r="D725" s="48">
        <f>1100000+600000</f>
        <v>1700000</v>
      </c>
      <c r="E725" s="48">
        <v>1700000</v>
      </c>
      <c r="F725" s="218">
        <f t="shared" si="12"/>
        <v>0</v>
      </c>
      <c r="H725" s="103"/>
      <c r="I725" s="103"/>
      <c r="J725" s="103"/>
    </row>
    <row r="726" spans="1:10" ht="12.75">
      <c r="A726" s="216" t="s">
        <v>501</v>
      </c>
      <c r="B726" s="217">
        <v>200</v>
      </c>
      <c r="C726" s="47" t="s">
        <v>252</v>
      </c>
      <c r="D726" s="48">
        <f aca="true" t="shared" si="15" ref="D726:D738">1100000+600000</f>
        <v>1700000</v>
      </c>
      <c r="E726" s="48">
        <v>1700000</v>
      </c>
      <c r="F726" s="218">
        <f t="shared" si="12"/>
        <v>0</v>
      </c>
      <c r="H726" s="103"/>
      <c r="I726" s="103"/>
      <c r="J726" s="103"/>
    </row>
    <row r="727" spans="1:10" ht="12.75">
      <c r="A727" s="216" t="s">
        <v>893</v>
      </c>
      <c r="B727" s="217">
        <v>200</v>
      </c>
      <c r="C727" s="47" t="s">
        <v>253</v>
      </c>
      <c r="D727" s="48">
        <f t="shared" si="15"/>
        <v>1700000</v>
      </c>
      <c r="E727" s="48">
        <v>1700000</v>
      </c>
      <c r="F727" s="218">
        <f t="shared" si="12"/>
        <v>0</v>
      </c>
      <c r="H727" s="103"/>
      <c r="I727" s="103"/>
      <c r="J727" s="103"/>
    </row>
    <row r="728" spans="1:10" ht="23.25" customHeight="1">
      <c r="A728" s="216" t="s">
        <v>22</v>
      </c>
      <c r="B728" s="217">
        <v>200</v>
      </c>
      <c r="C728" s="47" t="s">
        <v>254</v>
      </c>
      <c r="D728" s="48">
        <f t="shared" si="15"/>
        <v>1700000</v>
      </c>
      <c r="E728" s="48">
        <v>1700000</v>
      </c>
      <c r="F728" s="218">
        <f t="shared" si="12"/>
        <v>0</v>
      </c>
      <c r="H728" s="103"/>
      <c r="I728" s="103"/>
      <c r="J728" s="103"/>
    </row>
    <row r="729" spans="1:10" ht="12.75" hidden="1">
      <c r="A729" s="216"/>
      <c r="B729" s="217">
        <v>200</v>
      </c>
      <c r="C729" s="47"/>
      <c r="D729" s="48">
        <f t="shared" si="15"/>
        <v>1700000</v>
      </c>
      <c r="E729" s="48">
        <v>1700000</v>
      </c>
      <c r="F729" s="218">
        <f t="shared" si="12"/>
        <v>0</v>
      </c>
      <c r="H729" s="103"/>
      <c r="I729" s="103"/>
      <c r="J729" s="103"/>
    </row>
    <row r="730" spans="1:10" ht="12.75" hidden="1">
      <c r="A730" s="216"/>
      <c r="B730" s="217">
        <v>200</v>
      </c>
      <c r="C730" s="47"/>
      <c r="D730" s="48">
        <f t="shared" si="15"/>
        <v>1700000</v>
      </c>
      <c r="E730" s="48">
        <v>1700000</v>
      </c>
      <c r="F730" s="218">
        <f t="shared" si="12"/>
        <v>0</v>
      </c>
      <c r="H730" s="103"/>
      <c r="I730" s="103"/>
      <c r="J730" s="103"/>
    </row>
    <row r="731" spans="1:10" ht="12.75" hidden="1">
      <c r="A731" s="216"/>
      <c r="B731" s="217">
        <v>200</v>
      </c>
      <c r="C731" s="47"/>
      <c r="D731" s="48">
        <f t="shared" si="15"/>
        <v>1700000</v>
      </c>
      <c r="E731" s="48">
        <v>1700000</v>
      </c>
      <c r="F731" s="218">
        <f t="shared" si="12"/>
        <v>0</v>
      </c>
      <c r="H731" s="103"/>
      <c r="I731" s="103"/>
      <c r="J731" s="103"/>
    </row>
    <row r="732" spans="1:10" ht="12.75" hidden="1">
      <c r="A732" s="216"/>
      <c r="B732" s="217">
        <v>200</v>
      </c>
      <c r="C732" s="47"/>
      <c r="D732" s="48">
        <f t="shared" si="15"/>
        <v>1700000</v>
      </c>
      <c r="E732" s="48">
        <v>1700000</v>
      </c>
      <c r="F732" s="218">
        <f t="shared" si="12"/>
        <v>0</v>
      </c>
      <c r="H732" s="103"/>
      <c r="I732" s="103"/>
      <c r="J732" s="103"/>
    </row>
    <row r="733" spans="1:10" ht="12.75" hidden="1">
      <c r="A733" s="216"/>
      <c r="B733" s="217">
        <v>200</v>
      </c>
      <c r="C733" s="47"/>
      <c r="D733" s="48">
        <f t="shared" si="15"/>
        <v>1700000</v>
      </c>
      <c r="E733" s="48">
        <v>1700000</v>
      </c>
      <c r="F733" s="218">
        <f t="shared" si="12"/>
        <v>0</v>
      </c>
      <c r="H733" s="103"/>
      <c r="I733" s="103"/>
      <c r="J733" s="103"/>
    </row>
    <row r="734" spans="1:10" ht="12.75" hidden="1">
      <c r="A734" s="216"/>
      <c r="B734" s="217">
        <v>200</v>
      </c>
      <c r="C734" s="47"/>
      <c r="D734" s="48">
        <f t="shared" si="15"/>
        <v>1700000</v>
      </c>
      <c r="E734" s="48">
        <v>1700000</v>
      </c>
      <c r="F734" s="218">
        <f t="shared" si="12"/>
        <v>0</v>
      </c>
      <c r="H734" s="103"/>
      <c r="I734" s="103"/>
      <c r="J734" s="103"/>
    </row>
    <row r="735" spans="1:10" ht="12.75" hidden="1">
      <c r="A735" s="216"/>
      <c r="B735" s="217">
        <v>200</v>
      </c>
      <c r="C735" s="47"/>
      <c r="D735" s="48">
        <f t="shared" si="15"/>
        <v>1700000</v>
      </c>
      <c r="E735" s="48">
        <v>1700000</v>
      </c>
      <c r="F735" s="218">
        <f t="shared" si="12"/>
        <v>0</v>
      </c>
      <c r="H735" s="103"/>
      <c r="I735" s="103"/>
      <c r="J735" s="103"/>
    </row>
    <row r="736" spans="1:10" ht="12.75" hidden="1">
      <c r="A736" s="216"/>
      <c r="B736" s="217">
        <v>200</v>
      </c>
      <c r="C736" s="47"/>
      <c r="D736" s="48">
        <f t="shared" si="15"/>
        <v>1700000</v>
      </c>
      <c r="E736" s="48">
        <v>1700000</v>
      </c>
      <c r="F736" s="218">
        <f t="shared" si="12"/>
        <v>0</v>
      </c>
      <c r="H736" s="103"/>
      <c r="I736" s="103"/>
      <c r="J736" s="103"/>
    </row>
    <row r="737" spans="1:10" ht="24" customHeight="1" hidden="1">
      <c r="A737" s="216"/>
      <c r="B737" s="217">
        <v>200</v>
      </c>
      <c r="C737" s="47"/>
      <c r="D737" s="48">
        <f t="shared" si="15"/>
        <v>1700000</v>
      </c>
      <c r="E737" s="48">
        <v>1700000</v>
      </c>
      <c r="F737" s="218">
        <f t="shared" si="12"/>
        <v>0</v>
      </c>
      <c r="H737" s="103"/>
      <c r="I737" s="103"/>
      <c r="J737" s="103"/>
    </row>
    <row r="738" spans="1:10" ht="24.75" customHeight="1">
      <c r="A738" s="216" t="s">
        <v>598</v>
      </c>
      <c r="B738" s="217">
        <v>200</v>
      </c>
      <c r="C738" s="47" t="s">
        <v>586</v>
      </c>
      <c r="D738" s="48">
        <f t="shared" si="15"/>
        <v>1700000</v>
      </c>
      <c r="E738" s="48">
        <v>1700000</v>
      </c>
      <c r="F738" s="218">
        <f t="shared" si="12"/>
        <v>0</v>
      </c>
      <c r="H738" s="103"/>
      <c r="I738" s="103"/>
      <c r="J738" s="103"/>
    </row>
    <row r="739" spans="1:10" ht="38.25" customHeight="1">
      <c r="A739" s="216" t="s">
        <v>600</v>
      </c>
      <c r="B739" s="217">
        <v>200</v>
      </c>
      <c r="C739" s="47" t="s">
        <v>587</v>
      </c>
      <c r="D739" s="48">
        <v>350000</v>
      </c>
      <c r="E739" s="48">
        <v>350000</v>
      </c>
      <c r="F739" s="218">
        <f t="shared" si="12"/>
        <v>0</v>
      </c>
      <c r="H739" s="103"/>
      <c r="I739" s="103"/>
      <c r="J739" s="103"/>
    </row>
    <row r="740" spans="1:10" ht="47.25" customHeight="1">
      <c r="A740" s="216" t="s">
        <v>706</v>
      </c>
      <c r="B740" s="217">
        <v>200</v>
      </c>
      <c r="C740" s="47" t="s">
        <v>588</v>
      </c>
      <c r="D740" s="48">
        <v>350000</v>
      </c>
      <c r="E740" s="48">
        <v>350000</v>
      </c>
      <c r="F740" s="218">
        <f t="shared" si="12"/>
        <v>0</v>
      </c>
      <c r="H740" s="103"/>
      <c r="I740" s="103"/>
      <c r="J740" s="103"/>
    </row>
    <row r="741" spans="1:10" ht="12.75">
      <c r="A741" s="216" t="s">
        <v>893</v>
      </c>
      <c r="B741" s="217">
        <v>200</v>
      </c>
      <c r="C741" s="47" t="s">
        <v>589</v>
      </c>
      <c r="D741" s="48">
        <v>350000</v>
      </c>
      <c r="E741" s="48">
        <v>350000</v>
      </c>
      <c r="F741" s="218">
        <f t="shared" si="12"/>
        <v>0</v>
      </c>
      <c r="H741" s="103"/>
      <c r="I741" s="103"/>
      <c r="J741" s="103"/>
    </row>
    <row r="742" spans="1:10" ht="12.75">
      <c r="A742" s="216" t="s">
        <v>22</v>
      </c>
      <c r="B742" s="217">
        <v>200</v>
      </c>
      <c r="C742" s="47" t="s">
        <v>590</v>
      </c>
      <c r="D742" s="48">
        <v>350000</v>
      </c>
      <c r="E742" s="48">
        <v>350000</v>
      </c>
      <c r="F742" s="218">
        <f t="shared" si="12"/>
        <v>0</v>
      </c>
      <c r="H742" s="103"/>
      <c r="I742" s="103"/>
      <c r="J742" s="103"/>
    </row>
    <row r="743" spans="1:10" ht="28.5" customHeight="1">
      <c r="A743" s="216" t="s">
        <v>598</v>
      </c>
      <c r="B743" s="217">
        <v>200</v>
      </c>
      <c r="C743" s="47" t="s">
        <v>591</v>
      </c>
      <c r="D743" s="48">
        <v>350000</v>
      </c>
      <c r="E743" s="48">
        <v>350000</v>
      </c>
      <c r="F743" s="218">
        <f t="shared" si="12"/>
        <v>0</v>
      </c>
      <c r="H743" s="103"/>
      <c r="I743" s="103"/>
      <c r="J743" s="103"/>
    </row>
    <row r="744" spans="1:10" ht="12.75">
      <c r="A744" s="216" t="s">
        <v>601</v>
      </c>
      <c r="B744" s="217">
        <v>200</v>
      </c>
      <c r="C744" s="47" t="s">
        <v>553</v>
      </c>
      <c r="D744" s="48">
        <v>900000</v>
      </c>
      <c r="E744" s="48">
        <v>720985.92</v>
      </c>
      <c r="F744" s="218">
        <f t="shared" si="12"/>
        <v>179014.07999999996</v>
      </c>
      <c r="H744" s="103"/>
      <c r="I744" s="103"/>
      <c r="J744" s="103"/>
    </row>
    <row r="745" spans="1:10" ht="36" customHeight="1">
      <c r="A745" s="216" t="s">
        <v>602</v>
      </c>
      <c r="B745" s="217">
        <v>200</v>
      </c>
      <c r="C745" s="47" t="s">
        <v>592</v>
      </c>
      <c r="D745" s="48">
        <v>900000</v>
      </c>
      <c r="E745" s="48">
        <v>720985.92</v>
      </c>
      <c r="F745" s="218">
        <f t="shared" si="12"/>
        <v>179014.07999999996</v>
      </c>
      <c r="H745" s="103"/>
      <c r="I745" s="103"/>
      <c r="J745" s="103"/>
    </row>
    <row r="746" spans="1:10" ht="59.25" customHeight="1">
      <c r="A746" s="216" t="s">
        <v>603</v>
      </c>
      <c r="B746" s="217">
        <v>200</v>
      </c>
      <c r="C746" s="47" t="s">
        <v>593</v>
      </c>
      <c r="D746" s="48">
        <v>900000</v>
      </c>
      <c r="E746" s="48">
        <v>720985.92</v>
      </c>
      <c r="F746" s="218">
        <f t="shared" si="12"/>
        <v>179014.07999999996</v>
      </c>
      <c r="H746" s="103"/>
      <c r="I746" s="103"/>
      <c r="J746" s="103"/>
    </row>
    <row r="747" spans="1:10" ht="22.5">
      <c r="A747" s="216" t="s">
        <v>958</v>
      </c>
      <c r="B747" s="217">
        <v>200</v>
      </c>
      <c r="C747" s="47" t="s">
        <v>594</v>
      </c>
      <c r="D747" s="48">
        <v>900000</v>
      </c>
      <c r="E747" s="48">
        <v>720985.92</v>
      </c>
      <c r="F747" s="218">
        <f t="shared" si="12"/>
        <v>179014.07999999996</v>
      </c>
      <c r="H747" s="103"/>
      <c r="I747" s="103"/>
      <c r="J747" s="103"/>
    </row>
    <row r="748" spans="1:10" ht="12.75">
      <c r="A748" s="216" t="s">
        <v>893</v>
      </c>
      <c r="B748" s="217">
        <v>200</v>
      </c>
      <c r="C748" s="47" t="s">
        <v>595</v>
      </c>
      <c r="D748" s="48">
        <v>820000</v>
      </c>
      <c r="E748" s="48">
        <v>720985.92</v>
      </c>
      <c r="F748" s="218">
        <f t="shared" si="12"/>
        <v>99014.07999999996</v>
      </c>
      <c r="H748" s="103"/>
      <c r="I748" s="103"/>
      <c r="J748" s="103"/>
    </row>
    <row r="749" spans="1:10" ht="12.75">
      <c r="A749" s="216" t="s">
        <v>901</v>
      </c>
      <c r="B749" s="217">
        <v>200</v>
      </c>
      <c r="C749" s="47" t="s">
        <v>596</v>
      </c>
      <c r="D749" s="48">
        <v>820000</v>
      </c>
      <c r="E749" s="48">
        <v>720985.92</v>
      </c>
      <c r="F749" s="218">
        <f t="shared" si="12"/>
        <v>99014.07999999996</v>
      </c>
      <c r="H749" s="103"/>
      <c r="I749" s="103"/>
      <c r="J749" s="103"/>
    </row>
    <row r="750" spans="1:10" ht="12.75">
      <c r="A750" s="216" t="s">
        <v>905</v>
      </c>
      <c r="B750" s="217">
        <v>200</v>
      </c>
      <c r="C750" s="47" t="s">
        <v>597</v>
      </c>
      <c r="D750" s="48">
        <v>772200</v>
      </c>
      <c r="E750" s="48">
        <v>675872</v>
      </c>
      <c r="F750" s="218">
        <f t="shared" si="12"/>
        <v>96328</v>
      </c>
      <c r="H750" s="103"/>
      <c r="I750" s="103"/>
      <c r="J750" s="103"/>
    </row>
    <row r="751" spans="1:10" ht="12.75">
      <c r="A751" s="216" t="s">
        <v>906</v>
      </c>
      <c r="B751" s="217">
        <v>200</v>
      </c>
      <c r="C751" s="47" t="s">
        <v>604</v>
      </c>
      <c r="D751" s="48">
        <v>47800</v>
      </c>
      <c r="E751" s="48">
        <v>45113.92</v>
      </c>
      <c r="F751" s="218">
        <f t="shared" si="12"/>
        <v>2686.0800000000017</v>
      </c>
      <c r="H751" s="103"/>
      <c r="I751" s="103"/>
      <c r="J751" s="103"/>
    </row>
    <row r="752" spans="1:10" ht="12.75">
      <c r="A752" s="216" t="s">
        <v>556</v>
      </c>
      <c r="B752" s="217">
        <v>200</v>
      </c>
      <c r="C752" s="47" t="s">
        <v>554</v>
      </c>
      <c r="D752" s="48">
        <v>80000</v>
      </c>
      <c r="E752" s="48">
        <v>0</v>
      </c>
      <c r="F752" s="218">
        <f t="shared" si="12"/>
        <v>80000</v>
      </c>
      <c r="H752" s="103"/>
      <c r="I752" s="103"/>
      <c r="J752" s="103"/>
    </row>
    <row r="753" spans="1:10" ht="12.75">
      <c r="A753" s="216" t="s">
        <v>909</v>
      </c>
      <c r="B753" s="217">
        <v>200</v>
      </c>
      <c r="C753" s="47" t="s">
        <v>555</v>
      </c>
      <c r="D753" s="48">
        <v>80000</v>
      </c>
      <c r="E753" s="48">
        <v>0</v>
      </c>
      <c r="F753" s="218">
        <f t="shared" si="12"/>
        <v>80000</v>
      </c>
      <c r="H753" s="103"/>
      <c r="I753" s="103"/>
      <c r="J753" s="103"/>
    </row>
    <row r="754" spans="1:10" ht="14.25" customHeight="1">
      <c r="A754" s="219" t="s">
        <v>620</v>
      </c>
      <c r="B754" s="220">
        <v>200</v>
      </c>
      <c r="C754" s="46" t="s">
        <v>605</v>
      </c>
      <c r="D754" s="45">
        <v>65389500</v>
      </c>
      <c r="E754" s="45">
        <v>29372601.75</v>
      </c>
      <c r="F754" s="221">
        <f t="shared" si="12"/>
        <v>36016898.25</v>
      </c>
      <c r="H754" s="103"/>
      <c r="I754" s="103"/>
      <c r="J754" s="103"/>
    </row>
    <row r="755" spans="1:10" ht="17.25" customHeight="1">
      <c r="A755" s="216" t="s">
        <v>621</v>
      </c>
      <c r="B755" s="217">
        <v>200</v>
      </c>
      <c r="C755" s="47" t="s">
        <v>606</v>
      </c>
      <c r="D755" s="48">
        <v>114400</v>
      </c>
      <c r="E755" s="48">
        <v>79601.75</v>
      </c>
      <c r="F755" s="218">
        <f t="shared" si="12"/>
        <v>34798.25</v>
      </c>
      <c r="H755" s="103"/>
      <c r="I755" s="103"/>
      <c r="J755" s="103"/>
    </row>
    <row r="756" spans="1:10" ht="12.75">
      <c r="A756" s="216" t="s">
        <v>129</v>
      </c>
      <c r="B756" s="217">
        <v>200</v>
      </c>
      <c r="C756" s="47" t="s">
        <v>607</v>
      </c>
      <c r="D756" s="48">
        <v>114400</v>
      </c>
      <c r="E756" s="48">
        <v>79601.75</v>
      </c>
      <c r="F756" s="218">
        <f t="shared" si="12"/>
        <v>34798.25</v>
      </c>
      <c r="H756" s="103"/>
      <c r="I756" s="103"/>
      <c r="J756" s="103"/>
    </row>
    <row r="757" spans="1:10" ht="12.75" hidden="1">
      <c r="A757" s="216"/>
      <c r="B757" s="217">
        <v>200</v>
      </c>
      <c r="C757" s="47"/>
      <c r="D757" s="48">
        <v>114400</v>
      </c>
      <c r="E757" s="48">
        <v>79601.75</v>
      </c>
      <c r="F757" s="218">
        <f t="shared" si="12"/>
        <v>34798.25</v>
      </c>
      <c r="H757" s="103"/>
      <c r="I757" s="103"/>
      <c r="J757" s="103"/>
    </row>
    <row r="758" spans="1:10" ht="12.75" hidden="1">
      <c r="A758" s="216"/>
      <c r="B758" s="217">
        <v>200</v>
      </c>
      <c r="C758" s="47"/>
      <c r="D758" s="48">
        <v>114400</v>
      </c>
      <c r="E758" s="48">
        <v>79601.75</v>
      </c>
      <c r="F758" s="218">
        <f t="shared" si="12"/>
        <v>34798.25</v>
      </c>
      <c r="H758" s="103"/>
      <c r="I758" s="103"/>
      <c r="J758" s="103"/>
    </row>
    <row r="759" spans="1:10" ht="15" customHeight="1" hidden="1">
      <c r="A759" s="216"/>
      <c r="B759" s="217">
        <v>200</v>
      </c>
      <c r="C759" s="47"/>
      <c r="D759" s="48">
        <v>114400</v>
      </c>
      <c r="E759" s="48">
        <v>79601.75</v>
      </c>
      <c r="F759" s="218">
        <f t="shared" si="12"/>
        <v>34798.25</v>
      </c>
      <c r="H759" s="103"/>
      <c r="I759" s="103"/>
      <c r="J759" s="103"/>
    </row>
    <row r="760" spans="1:10" ht="15" customHeight="1" hidden="1">
      <c r="A760" s="216"/>
      <c r="B760" s="217">
        <v>200</v>
      </c>
      <c r="C760" s="47"/>
      <c r="D760" s="48">
        <v>114400</v>
      </c>
      <c r="E760" s="48">
        <v>79601.75</v>
      </c>
      <c r="F760" s="218">
        <f t="shared" si="12"/>
        <v>34798.25</v>
      </c>
      <c r="H760" s="103"/>
      <c r="I760" s="103"/>
      <c r="J760" s="103"/>
    </row>
    <row r="761" spans="1:10" ht="12.75" hidden="1">
      <c r="A761" s="216"/>
      <c r="B761" s="217">
        <v>200</v>
      </c>
      <c r="C761" s="47"/>
      <c r="D761" s="48">
        <v>114400</v>
      </c>
      <c r="E761" s="48">
        <v>79601.75</v>
      </c>
      <c r="F761" s="218">
        <f t="shared" si="12"/>
        <v>34798.25</v>
      </c>
      <c r="H761" s="103"/>
      <c r="I761" s="103"/>
      <c r="J761" s="103"/>
    </row>
    <row r="762" spans="1:10" ht="46.5" customHeight="1">
      <c r="A762" s="216" t="s">
        <v>622</v>
      </c>
      <c r="B762" s="217">
        <v>200</v>
      </c>
      <c r="C762" s="47" t="s">
        <v>608</v>
      </c>
      <c r="D762" s="48">
        <v>114400</v>
      </c>
      <c r="E762" s="48">
        <v>79601.75</v>
      </c>
      <c r="F762" s="218">
        <f t="shared" si="12"/>
        <v>34798.25</v>
      </c>
      <c r="H762" s="103"/>
      <c r="I762" s="103"/>
      <c r="J762" s="103"/>
    </row>
    <row r="763" spans="1:10" ht="12.75">
      <c r="A763" s="216" t="s">
        <v>623</v>
      </c>
      <c r="B763" s="217">
        <v>200</v>
      </c>
      <c r="C763" s="47" t="s">
        <v>609</v>
      </c>
      <c r="D763" s="48">
        <v>114400</v>
      </c>
      <c r="E763" s="48">
        <v>79601.75</v>
      </c>
      <c r="F763" s="218">
        <f t="shared" si="12"/>
        <v>34798.25</v>
      </c>
      <c r="H763" s="103"/>
      <c r="I763" s="103"/>
      <c r="J763" s="103"/>
    </row>
    <row r="764" spans="1:10" ht="12.75">
      <c r="A764" s="216" t="s">
        <v>893</v>
      </c>
      <c r="B764" s="217">
        <v>200</v>
      </c>
      <c r="C764" s="47" t="s">
        <v>610</v>
      </c>
      <c r="D764" s="48">
        <v>114400</v>
      </c>
      <c r="E764" s="48">
        <v>79601.75</v>
      </c>
      <c r="F764" s="218">
        <f t="shared" si="12"/>
        <v>34798.25</v>
      </c>
      <c r="H764" s="103"/>
      <c r="I764" s="103"/>
      <c r="J764" s="103"/>
    </row>
    <row r="765" spans="1:10" ht="12.75">
      <c r="A765" s="216" t="s">
        <v>624</v>
      </c>
      <c r="B765" s="217">
        <v>200</v>
      </c>
      <c r="C765" s="47" t="s">
        <v>611</v>
      </c>
      <c r="D765" s="48">
        <v>114400</v>
      </c>
      <c r="E765" s="48">
        <v>79601.75</v>
      </c>
      <c r="F765" s="218">
        <f t="shared" si="12"/>
        <v>34798.25</v>
      </c>
      <c r="H765" s="103"/>
      <c r="I765" s="103"/>
      <c r="J765" s="103"/>
    </row>
    <row r="766" spans="1:10" ht="22.5">
      <c r="A766" s="216" t="s">
        <v>625</v>
      </c>
      <c r="B766" s="217">
        <v>200</v>
      </c>
      <c r="C766" s="47" t="s">
        <v>612</v>
      </c>
      <c r="D766" s="48">
        <v>114400</v>
      </c>
      <c r="E766" s="48">
        <v>79601.75</v>
      </c>
      <c r="F766" s="218">
        <f t="shared" si="12"/>
        <v>34798.25</v>
      </c>
      <c r="H766" s="103"/>
      <c r="I766" s="103"/>
      <c r="J766" s="103"/>
    </row>
    <row r="767" spans="1:10" ht="12.75">
      <c r="A767" s="216" t="s">
        <v>626</v>
      </c>
      <c r="B767" s="217">
        <v>200</v>
      </c>
      <c r="C767" s="47" t="s">
        <v>613</v>
      </c>
      <c r="D767" s="48">
        <v>65275100</v>
      </c>
      <c r="E767" s="48">
        <v>29293000</v>
      </c>
      <c r="F767" s="218">
        <f t="shared" si="12"/>
        <v>35982100</v>
      </c>
      <c r="H767" s="103"/>
      <c r="I767" s="103"/>
      <c r="J767" s="103"/>
    </row>
    <row r="768" spans="1:10" ht="78.75">
      <c r="A768" s="216" t="s">
        <v>989</v>
      </c>
      <c r="B768" s="217">
        <v>200</v>
      </c>
      <c r="C768" s="47" t="s">
        <v>614</v>
      </c>
      <c r="D768" s="48">
        <v>65275100</v>
      </c>
      <c r="E768" s="48">
        <v>29293000</v>
      </c>
      <c r="F768" s="218">
        <f t="shared" si="12"/>
        <v>35982100</v>
      </c>
      <c r="H768" s="103"/>
      <c r="I768" s="103"/>
      <c r="J768" s="103"/>
    </row>
    <row r="769" spans="1:10" ht="127.5" customHeight="1">
      <c r="A769" s="216" t="s">
        <v>988</v>
      </c>
      <c r="B769" s="217">
        <v>200</v>
      </c>
      <c r="C769" s="47" t="s">
        <v>615</v>
      </c>
      <c r="D769" s="48">
        <v>1341000</v>
      </c>
      <c r="E769" s="48">
        <v>850245</v>
      </c>
      <c r="F769" s="218">
        <f t="shared" si="12"/>
        <v>490755</v>
      </c>
      <c r="H769" s="103"/>
      <c r="I769" s="103"/>
      <c r="J769" s="103"/>
    </row>
    <row r="770" spans="1:10" ht="12.75">
      <c r="A770" s="216" t="s">
        <v>990</v>
      </c>
      <c r="B770" s="217">
        <v>200</v>
      </c>
      <c r="C770" s="47" t="s">
        <v>616</v>
      </c>
      <c r="D770" s="48">
        <v>1341000</v>
      </c>
      <c r="E770" s="48">
        <v>850245</v>
      </c>
      <c r="F770" s="218">
        <f t="shared" si="12"/>
        <v>490755</v>
      </c>
      <c r="H770" s="103"/>
      <c r="I770" s="103"/>
      <c r="J770" s="103"/>
    </row>
    <row r="771" spans="1:10" ht="12.75">
      <c r="A771" s="216" t="s">
        <v>893</v>
      </c>
      <c r="B771" s="217">
        <v>200</v>
      </c>
      <c r="C771" s="47" t="s">
        <v>617</v>
      </c>
      <c r="D771" s="48">
        <v>1341000</v>
      </c>
      <c r="E771" s="48">
        <v>850245</v>
      </c>
      <c r="F771" s="218">
        <f t="shared" si="12"/>
        <v>490755</v>
      </c>
      <c r="H771" s="103"/>
      <c r="I771" s="103"/>
      <c r="J771" s="103"/>
    </row>
    <row r="772" spans="1:10" ht="12.75">
      <c r="A772" s="216" t="s">
        <v>991</v>
      </c>
      <c r="B772" s="217">
        <v>200</v>
      </c>
      <c r="C772" s="47" t="s">
        <v>618</v>
      </c>
      <c r="D772" s="48">
        <v>1341000</v>
      </c>
      <c r="E772" s="48">
        <v>850245</v>
      </c>
      <c r="F772" s="218">
        <f t="shared" si="12"/>
        <v>490755</v>
      </c>
      <c r="H772" s="103"/>
      <c r="I772" s="103"/>
      <c r="J772" s="103"/>
    </row>
    <row r="773" spans="1:10" ht="12.75">
      <c r="A773" s="216" t="s">
        <v>992</v>
      </c>
      <c r="B773" s="217">
        <v>200</v>
      </c>
      <c r="C773" s="47" t="s">
        <v>619</v>
      </c>
      <c r="D773" s="48">
        <v>1341000</v>
      </c>
      <c r="E773" s="48">
        <v>850245</v>
      </c>
      <c r="F773" s="218">
        <f t="shared" si="12"/>
        <v>490755</v>
      </c>
      <c r="H773" s="103"/>
      <c r="I773" s="103"/>
      <c r="J773" s="103"/>
    </row>
    <row r="774" spans="1:10" ht="127.5" customHeight="1">
      <c r="A774" s="216" t="s">
        <v>1008</v>
      </c>
      <c r="B774" s="217">
        <v>200</v>
      </c>
      <c r="C774" s="47" t="s">
        <v>993</v>
      </c>
      <c r="D774" s="48">
        <v>5231000</v>
      </c>
      <c r="E774" s="48">
        <v>3901755</v>
      </c>
      <c r="F774" s="218">
        <f t="shared" si="12"/>
        <v>1329245</v>
      </c>
      <c r="H774" s="103"/>
      <c r="I774" s="103"/>
      <c r="J774" s="103"/>
    </row>
    <row r="775" spans="1:10" ht="12.75">
      <c r="A775" s="216" t="s">
        <v>990</v>
      </c>
      <c r="B775" s="217">
        <v>200</v>
      </c>
      <c r="C775" s="47" t="s">
        <v>994</v>
      </c>
      <c r="D775" s="48">
        <v>5231000</v>
      </c>
      <c r="E775" s="48">
        <v>3901755</v>
      </c>
      <c r="F775" s="218">
        <f t="shared" si="12"/>
        <v>1329245</v>
      </c>
      <c r="H775" s="103"/>
      <c r="I775" s="103"/>
      <c r="J775" s="103"/>
    </row>
    <row r="776" spans="1:10" ht="12.75">
      <c r="A776" s="216" t="s">
        <v>893</v>
      </c>
      <c r="B776" s="217">
        <v>200</v>
      </c>
      <c r="C776" s="47" t="s">
        <v>995</v>
      </c>
      <c r="D776" s="48">
        <v>5231000</v>
      </c>
      <c r="E776" s="48">
        <v>3901755</v>
      </c>
      <c r="F776" s="218">
        <f t="shared" si="12"/>
        <v>1329245</v>
      </c>
      <c r="H776" s="103"/>
      <c r="I776" s="103"/>
      <c r="J776" s="103"/>
    </row>
    <row r="777" spans="1:10" ht="12.75">
      <c r="A777" s="216" t="s">
        <v>624</v>
      </c>
      <c r="B777" s="217">
        <v>200</v>
      </c>
      <c r="C777" s="47" t="s">
        <v>996</v>
      </c>
      <c r="D777" s="48">
        <v>5231000</v>
      </c>
      <c r="E777" s="48">
        <v>3901755</v>
      </c>
      <c r="F777" s="218">
        <f t="shared" si="12"/>
        <v>1329245</v>
      </c>
      <c r="H777" s="103"/>
      <c r="I777" s="103"/>
      <c r="J777" s="103"/>
    </row>
    <row r="778" spans="1:10" ht="12.75">
      <c r="A778" s="216" t="s">
        <v>992</v>
      </c>
      <c r="B778" s="217">
        <v>200</v>
      </c>
      <c r="C778" s="47" t="s">
        <v>997</v>
      </c>
      <c r="D778" s="48">
        <v>5231000</v>
      </c>
      <c r="E778" s="48">
        <v>3901755</v>
      </c>
      <c r="F778" s="218">
        <f t="shared" si="12"/>
        <v>1329245</v>
      </c>
      <c r="H778" s="103"/>
      <c r="I778" s="103"/>
      <c r="J778" s="103"/>
    </row>
    <row r="779" spans="1:10" ht="117" customHeight="1">
      <c r="A779" s="216" t="s">
        <v>1009</v>
      </c>
      <c r="B779" s="217">
        <v>200</v>
      </c>
      <c r="C779" s="47" t="s">
        <v>998</v>
      </c>
      <c r="D779" s="48">
        <v>52050600</v>
      </c>
      <c r="E779" s="48">
        <v>21508127.1</v>
      </c>
      <c r="F779" s="218">
        <f t="shared" si="12"/>
        <v>30542472.9</v>
      </c>
      <c r="H779" s="103"/>
      <c r="I779" s="103"/>
      <c r="J779" s="103"/>
    </row>
    <row r="780" spans="1:10" ht="12.75">
      <c r="A780" s="216" t="s">
        <v>990</v>
      </c>
      <c r="B780" s="217">
        <v>200</v>
      </c>
      <c r="C780" s="47" t="s">
        <v>999</v>
      </c>
      <c r="D780" s="48">
        <v>52050600</v>
      </c>
      <c r="E780" s="48">
        <v>21508127.1</v>
      </c>
      <c r="F780" s="218">
        <f t="shared" si="12"/>
        <v>30542472.9</v>
      </c>
      <c r="H780" s="103"/>
      <c r="I780" s="103"/>
      <c r="J780" s="103"/>
    </row>
    <row r="781" spans="1:10" ht="12.75">
      <c r="A781" s="216" t="s">
        <v>893</v>
      </c>
      <c r="B781" s="217">
        <v>200</v>
      </c>
      <c r="C781" s="47" t="s">
        <v>1000</v>
      </c>
      <c r="D781" s="48">
        <v>52050600</v>
      </c>
      <c r="E781" s="48">
        <v>21508127.1</v>
      </c>
      <c r="F781" s="218">
        <f t="shared" si="12"/>
        <v>30542472.9</v>
      </c>
      <c r="H781" s="103"/>
      <c r="I781" s="103"/>
      <c r="J781" s="103"/>
    </row>
    <row r="782" spans="1:10" ht="12.75">
      <c r="A782" s="216" t="s">
        <v>624</v>
      </c>
      <c r="B782" s="217">
        <v>200</v>
      </c>
      <c r="C782" s="47" t="s">
        <v>1001</v>
      </c>
      <c r="D782" s="48">
        <v>52050600</v>
      </c>
      <c r="E782" s="48">
        <v>21508127.1</v>
      </c>
      <c r="F782" s="218">
        <f t="shared" si="12"/>
        <v>30542472.9</v>
      </c>
      <c r="H782" s="103"/>
      <c r="I782" s="103"/>
      <c r="J782" s="103"/>
    </row>
    <row r="783" spans="1:10" ht="12.75">
      <c r="A783" s="216" t="s">
        <v>992</v>
      </c>
      <c r="B783" s="217">
        <v>200</v>
      </c>
      <c r="C783" s="47" t="s">
        <v>1002</v>
      </c>
      <c r="D783" s="48">
        <v>52050600</v>
      </c>
      <c r="E783" s="48">
        <v>21508127.1</v>
      </c>
      <c r="F783" s="218">
        <f t="shared" si="12"/>
        <v>30542472.9</v>
      </c>
      <c r="H783" s="103"/>
      <c r="I783" s="103"/>
      <c r="J783" s="103"/>
    </row>
    <row r="784" spans="1:10" ht="123.75" customHeight="1">
      <c r="A784" s="216" t="s">
        <v>1010</v>
      </c>
      <c r="B784" s="217">
        <v>200</v>
      </c>
      <c r="C784" s="47" t="s">
        <v>1003</v>
      </c>
      <c r="D784" s="48">
        <v>6652400</v>
      </c>
      <c r="E784" s="48">
        <v>3032872.9</v>
      </c>
      <c r="F784" s="218">
        <f t="shared" si="12"/>
        <v>3619527.1</v>
      </c>
      <c r="H784" s="103"/>
      <c r="I784" s="103"/>
      <c r="J784" s="103"/>
    </row>
    <row r="785" spans="1:10" ht="12.75">
      <c r="A785" s="216" t="s">
        <v>990</v>
      </c>
      <c r="B785" s="217">
        <v>200</v>
      </c>
      <c r="C785" s="47" t="s">
        <v>1004</v>
      </c>
      <c r="D785" s="48">
        <v>6652400</v>
      </c>
      <c r="E785" s="48">
        <v>3032872.9</v>
      </c>
      <c r="F785" s="218">
        <f t="shared" si="12"/>
        <v>3619527.1</v>
      </c>
      <c r="H785" s="103"/>
      <c r="I785" s="103"/>
      <c r="J785" s="103"/>
    </row>
    <row r="786" spans="1:10" ht="12.75">
      <c r="A786" s="216" t="s">
        <v>893</v>
      </c>
      <c r="B786" s="217">
        <v>200</v>
      </c>
      <c r="C786" s="47" t="s">
        <v>1005</v>
      </c>
      <c r="D786" s="48">
        <v>6652400</v>
      </c>
      <c r="E786" s="48">
        <v>3032872.9</v>
      </c>
      <c r="F786" s="218">
        <f t="shared" si="12"/>
        <v>3619527.1</v>
      </c>
      <c r="H786" s="103"/>
      <c r="I786" s="103"/>
      <c r="J786" s="103"/>
    </row>
    <row r="787" spans="1:10" ht="12.75">
      <c r="A787" s="216" t="s">
        <v>624</v>
      </c>
      <c r="B787" s="217">
        <v>200</v>
      </c>
      <c r="C787" s="47" t="s">
        <v>1006</v>
      </c>
      <c r="D787" s="48">
        <v>6652400</v>
      </c>
      <c r="E787" s="48">
        <v>3032872.9</v>
      </c>
      <c r="F787" s="218">
        <f t="shared" si="12"/>
        <v>3619527.1</v>
      </c>
      <c r="H787" s="103"/>
      <c r="I787" s="103"/>
      <c r="J787" s="103"/>
    </row>
    <row r="788" spans="1:10" ht="15.75" customHeight="1">
      <c r="A788" s="216" t="s">
        <v>992</v>
      </c>
      <c r="B788" s="217">
        <v>200</v>
      </c>
      <c r="C788" s="47" t="s">
        <v>1007</v>
      </c>
      <c r="D788" s="48">
        <v>6652400</v>
      </c>
      <c r="E788" s="48">
        <v>3032872.9</v>
      </c>
      <c r="F788" s="218">
        <f t="shared" si="12"/>
        <v>3619527.1</v>
      </c>
      <c r="H788" s="103"/>
      <c r="I788" s="103"/>
      <c r="J788" s="103"/>
    </row>
    <row r="789" spans="1:10" ht="12.75">
      <c r="A789" s="219" t="s">
        <v>963</v>
      </c>
      <c r="B789" s="220">
        <v>200</v>
      </c>
      <c r="C789" s="46" t="s">
        <v>964</v>
      </c>
      <c r="D789" s="45">
        <v>6657000</v>
      </c>
      <c r="E789" s="45">
        <v>5865709.19</v>
      </c>
      <c r="F789" s="221">
        <f aca="true" t="shared" si="16" ref="F789:F821">SUM(D789)-E789</f>
        <v>791290.8099999996</v>
      </c>
      <c r="H789" s="103"/>
      <c r="I789" s="103"/>
      <c r="J789" s="103"/>
    </row>
    <row r="790" spans="1:10" ht="22.5" hidden="1">
      <c r="A790" s="216" t="s">
        <v>892</v>
      </c>
      <c r="B790" s="217">
        <v>200</v>
      </c>
      <c r="C790" s="47" t="s">
        <v>479</v>
      </c>
      <c r="D790" s="48">
        <v>0</v>
      </c>
      <c r="E790" s="45">
        <v>5781482.19</v>
      </c>
      <c r="F790" s="218">
        <f t="shared" si="16"/>
        <v>-5781482.19</v>
      </c>
      <c r="H790" s="103"/>
      <c r="I790" s="103"/>
      <c r="J790" s="103"/>
    </row>
    <row r="791" spans="1:10" ht="12.75" hidden="1">
      <c r="A791" s="216" t="s">
        <v>893</v>
      </c>
      <c r="B791" s="217">
        <v>200</v>
      </c>
      <c r="C791" s="47" t="s">
        <v>480</v>
      </c>
      <c r="D791" s="48">
        <v>0</v>
      </c>
      <c r="E791" s="45">
        <v>5781482.19</v>
      </c>
      <c r="F791" s="218">
        <f t="shared" si="16"/>
        <v>-5781482.19</v>
      </c>
      <c r="H791" s="103"/>
      <c r="I791" s="103"/>
      <c r="J791" s="103"/>
    </row>
    <row r="792" spans="1:10" ht="12.75" hidden="1">
      <c r="A792" s="216" t="s">
        <v>901</v>
      </c>
      <c r="B792" s="217">
        <v>200</v>
      </c>
      <c r="C792" s="47" t="s">
        <v>481</v>
      </c>
      <c r="D792" s="48">
        <v>0</v>
      </c>
      <c r="E792" s="45">
        <v>5781482.19</v>
      </c>
      <c r="F792" s="218">
        <f t="shared" si="16"/>
        <v>-5781482.19</v>
      </c>
      <c r="H792" s="103"/>
      <c r="I792" s="103"/>
      <c r="J792" s="103"/>
    </row>
    <row r="793" spans="1:10" ht="12.75" hidden="1">
      <c r="A793" s="216" t="s">
        <v>906</v>
      </c>
      <c r="B793" s="217">
        <v>200</v>
      </c>
      <c r="C793" s="47" t="s">
        <v>482</v>
      </c>
      <c r="D793" s="48">
        <v>0</v>
      </c>
      <c r="E793" s="45">
        <v>5781482.19</v>
      </c>
      <c r="F793" s="218">
        <f t="shared" si="16"/>
        <v>-5781482.19</v>
      </c>
      <c r="H793" s="103"/>
      <c r="I793" s="103"/>
      <c r="J793" s="103"/>
    </row>
    <row r="794" spans="1:10" ht="17.25" customHeight="1">
      <c r="A794" s="216" t="s">
        <v>483</v>
      </c>
      <c r="B794" s="217">
        <v>200</v>
      </c>
      <c r="C794" s="47" t="s">
        <v>972</v>
      </c>
      <c r="D794" s="48">
        <v>6657000</v>
      </c>
      <c r="E794" s="45">
        <v>5781482.19</v>
      </c>
      <c r="F794" s="218">
        <f t="shared" si="16"/>
        <v>875517.8099999996</v>
      </c>
      <c r="H794" s="103"/>
      <c r="I794" s="103"/>
      <c r="J794" s="103"/>
    </row>
    <row r="795" spans="1:10" ht="45">
      <c r="A795" s="216" t="s">
        <v>1021</v>
      </c>
      <c r="B795" s="217">
        <v>200</v>
      </c>
      <c r="C795" s="47" t="s">
        <v>1011</v>
      </c>
      <c r="D795" s="48">
        <v>900000</v>
      </c>
      <c r="E795" s="48">
        <v>616437.6</v>
      </c>
      <c r="F795" s="218">
        <f t="shared" si="16"/>
        <v>283562.4</v>
      </c>
      <c r="H795" s="103"/>
      <c r="I795" s="103"/>
      <c r="J795" s="103"/>
    </row>
    <row r="796" spans="1:10" ht="57.75" customHeight="1">
      <c r="A796" s="216" t="s">
        <v>1022</v>
      </c>
      <c r="B796" s="217">
        <v>200</v>
      </c>
      <c r="C796" s="47" t="s">
        <v>1012</v>
      </c>
      <c r="D796" s="48">
        <v>900000</v>
      </c>
      <c r="E796" s="48">
        <v>616437.6</v>
      </c>
      <c r="F796" s="218">
        <f t="shared" si="16"/>
        <v>283562.4</v>
      </c>
      <c r="H796" s="103"/>
      <c r="I796" s="103"/>
      <c r="J796" s="103"/>
    </row>
    <row r="797" spans="1:10" ht="22.5">
      <c r="A797" s="216" t="s">
        <v>958</v>
      </c>
      <c r="B797" s="217">
        <v>200</v>
      </c>
      <c r="C797" s="47" t="s">
        <v>1013</v>
      </c>
      <c r="D797" s="48">
        <v>900000</v>
      </c>
      <c r="E797" s="48">
        <v>616437.6</v>
      </c>
      <c r="F797" s="218">
        <f t="shared" si="16"/>
        <v>283562.4</v>
      </c>
      <c r="H797" s="103"/>
      <c r="I797" s="103"/>
      <c r="J797" s="103"/>
    </row>
    <row r="798" spans="1:10" ht="12.75">
      <c r="A798" s="216" t="s">
        <v>893</v>
      </c>
      <c r="B798" s="217">
        <v>200</v>
      </c>
      <c r="C798" s="47" t="s">
        <v>1014</v>
      </c>
      <c r="D798" s="48">
        <v>900000</v>
      </c>
      <c r="E798" s="48">
        <v>616437.6</v>
      </c>
      <c r="F798" s="218">
        <f t="shared" si="16"/>
        <v>283562.4</v>
      </c>
      <c r="H798" s="103"/>
      <c r="I798" s="103"/>
      <c r="J798" s="103"/>
    </row>
    <row r="799" spans="1:10" ht="12.75" hidden="1">
      <c r="A799" s="216"/>
      <c r="B799" s="217">
        <v>200</v>
      </c>
      <c r="C799" s="47"/>
      <c r="D799" s="48">
        <v>900000</v>
      </c>
      <c r="E799" s="48">
        <v>399432.6</v>
      </c>
      <c r="F799" s="218">
        <f t="shared" si="16"/>
        <v>500567.4</v>
      </c>
      <c r="H799" s="103"/>
      <c r="I799" s="103"/>
      <c r="J799" s="103"/>
    </row>
    <row r="800" spans="1:10" ht="12.75">
      <c r="A800" s="216" t="s">
        <v>901</v>
      </c>
      <c r="B800" s="217">
        <v>200</v>
      </c>
      <c r="C800" s="47" t="s">
        <v>1015</v>
      </c>
      <c r="D800" s="48">
        <v>450000</v>
      </c>
      <c r="E800" s="48">
        <v>221407.8</v>
      </c>
      <c r="F800" s="218">
        <f t="shared" si="16"/>
        <v>228592.2</v>
      </c>
      <c r="H800" s="103"/>
      <c r="I800" s="103"/>
      <c r="J800" s="103"/>
    </row>
    <row r="801" spans="1:10" ht="12.75">
      <c r="A801" s="216" t="s">
        <v>903</v>
      </c>
      <c r="B801" s="217">
        <v>200</v>
      </c>
      <c r="C801" s="47" t="s">
        <v>1016</v>
      </c>
      <c r="D801" s="48">
        <v>150000</v>
      </c>
      <c r="E801" s="48">
        <v>93447.8</v>
      </c>
      <c r="F801" s="218">
        <f t="shared" si="16"/>
        <v>56552.2</v>
      </c>
      <c r="H801" s="103"/>
      <c r="I801" s="103"/>
      <c r="J801" s="103"/>
    </row>
    <row r="802" spans="1:10" ht="12.75">
      <c r="A802" s="216" t="s">
        <v>122</v>
      </c>
      <c r="B802" s="217">
        <v>200</v>
      </c>
      <c r="C802" s="47" t="s">
        <v>1017</v>
      </c>
      <c r="D802" s="48">
        <v>50000</v>
      </c>
      <c r="E802" s="48">
        <v>27500</v>
      </c>
      <c r="F802" s="218">
        <f t="shared" si="16"/>
        <v>22500</v>
      </c>
      <c r="H802" s="103"/>
      <c r="I802" s="103"/>
      <c r="J802" s="103"/>
    </row>
    <row r="803" spans="1:10" ht="12.75">
      <c r="A803" s="216" t="s">
        <v>906</v>
      </c>
      <c r="B803" s="217">
        <v>200</v>
      </c>
      <c r="C803" s="47" t="s">
        <v>1018</v>
      </c>
      <c r="D803" s="48">
        <v>250000</v>
      </c>
      <c r="E803" s="48">
        <v>100460</v>
      </c>
      <c r="F803" s="218">
        <f t="shared" si="16"/>
        <v>149540</v>
      </c>
      <c r="H803" s="103"/>
      <c r="I803" s="103"/>
      <c r="J803" s="103"/>
    </row>
    <row r="804" spans="1:10" ht="12.75">
      <c r="A804" s="216" t="s">
        <v>907</v>
      </c>
      <c r="B804" s="217">
        <v>200</v>
      </c>
      <c r="C804" s="47" t="s">
        <v>1019</v>
      </c>
      <c r="D804" s="48">
        <v>450000</v>
      </c>
      <c r="E804" s="48">
        <v>395029.8</v>
      </c>
      <c r="F804" s="218">
        <f t="shared" si="16"/>
        <v>54970.20000000001</v>
      </c>
      <c r="H804" s="103"/>
      <c r="I804" s="103"/>
      <c r="J804" s="103"/>
    </row>
    <row r="805" spans="1:10" ht="33.75">
      <c r="A805" s="216" t="s">
        <v>1023</v>
      </c>
      <c r="B805" s="217">
        <v>200</v>
      </c>
      <c r="C805" s="47" t="s">
        <v>1020</v>
      </c>
      <c r="D805" s="48">
        <v>5757000</v>
      </c>
      <c r="E805" s="48">
        <v>5249271.59</v>
      </c>
      <c r="F805" s="218">
        <f t="shared" si="16"/>
        <v>507728.41000000015</v>
      </c>
      <c r="H805" s="103"/>
      <c r="I805" s="103"/>
      <c r="J805" s="103"/>
    </row>
    <row r="806" spans="1:10" ht="60" customHeight="1">
      <c r="A806" s="216" t="s">
        <v>1033</v>
      </c>
      <c r="B806" s="217">
        <v>200</v>
      </c>
      <c r="C806" s="47" t="s">
        <v>1024</v>
      </c>
      <c r="D806" s="48">
        <v>5757000</v>
      </c>
      <c r="E806" s="48">
        <v>5241771.59</v>
      </c>
      <c r="F806" s="218">
        <f t="shared" si="16"/>
        <v>515228.41000000015</v>
      </c>
      <c r="H806" s="103"/>
      <c r="I806" s="103"/>
      <c r="J806" s="103"/>
    </row>
    <row r="807" spans="1:10" ht="22.5">
      <c r="A807" s="216" t="s">
        <v>958</v>
      </c>
      <c r="B807" s="217">
        <v>200</v>
      </c>
      <c r="C807" s="47" t="s">
        <v>1025</v>
      </c>
      <c r="D807" s="48">
        <v>178800</v>
      </c>
      <c r="E807" s="48">
        <v>70298.12</v>
      </c>
      <c r="F807" s="218">
        <f t="shared" si="16"/>
        <v>108501.88</v>
      </c>
      <c r="H807" s="103"/>
      <c r="I807" s="103"/>
      <c r="J807" s="103"/>
    </row>
    <row r="808" spans="1:10" ht="12.75">
      <c r="A808" s="216" t="s">
        <v>893</v>
      </c>
      <c r="B808" s="217">
        <v>200</v>
      </c>
      <c r="C808" s="47" t="s">
        <v>1026</v>
      </c>
      <c r="D808" s="48">
        <v>178800</v>
      </c>
      <c r="E808" s="48">
        <v>70298.12</v>
      </c>
      <c r="F808" s="218">
        <f t="shared" si="16"/>
        <v>108501.88</v>
      </c>
      <c r="H808" s="103"/>
      <c r="I808" s="103"/>
      <c r="J808" s="103"/>
    </row>
    <row r="809" spans="1:10" ht="12.75">
      <c r="A809" s="216" t="s">
        <v>901</v>
      </c>
      <c r="B809" s="217">
        <v>200</v>
      </c>
      <c r="C809" s="47" t="s">
        <v>1027</v>
      </c>
      <c r="D809" s="48">
        <v>178800</v>
      </c>
      <c r="E809" s="48">
        <v>70298.12</v>
      </c>
      <c r="F809" s="218">
        <f t="shared" si="16"/>
        <v>108501.88</v>
      </c>
      <c r="H809" s="103"/>
      <c r="I809" s="103"/>
      <c r="J809" s="103"/>
    </row>
    <row r="810" spans="1:10" ht="12.75">
      <c r="A810" s="216" t="s">
        <v>122</v>
      </c>
      <c r="B810" s="217">
        <v>200</v>
      </c>
      <c r="C810" s="47" t="s">
        <v>1028</v>
      </c>
      <c r="D810" s="48">
        <v>58300</v>
      </c>
      <c r="E810" s="48">
        <v>58298.12</v>
      </c>
      <c r="F810" s="218">
        <f t="shared" si="16"/>
        <v>1.8799999999973807</v>
      </c>
      <c r="H810" s="103"/>
      <c r="I810" s="103"/>
      <c r="J810" s="103"/>
    </row>
    <row r="811" spans="1:10" ht="12.75">
      <c r="A811" s="216" t="s">
        <v>906</v>
      </c>
      <c r="B811" s="217">
        <v>200</v>
      </c>
      <c r="C811" s="47" t="s">
        <v>1029</v>
      </c>
      <c r="D811" s="48">
        <v>120500</v>
      </c>
      <c r="E811" s="48">
        <v>12000</v>
      </c>
      <c r="F811" s="218">
        <f t="shared" si="16"/>
        <v>108500</v>
      </c>
      <c r="H811" s="103"/>
      <c r="I811" s="103"/>
      <c r="J811" s="103"/>
    </row>
    <row r="812" spans="1:10" ht="33.75">
      <c r="A812" s="216" t="s">
        <v>408</v>
      </c>
      <c r="B812" s="217">
        <v>200</v>
      </c>
      <c r="C812" s="47" t="s">
        <v>1030</v>
      </c>
      <c r="D812" s="48">
        <v>5578200</v>
      </c>
      <c r="E812" s="48">
        <v>5178973.47</v>
      </c>
      <c r="F812" s="218">
        <f t="shared" si="16"/>
        <v>399226.53000000026</v>
      </c>
      <c r="H812" s="103"/>
      <c r="I812" s="103"/>
      <c r="J812" s="103"/>
    </row>
    <row r="813" spans="1:10" ht="12.75">
      <c r="A813" s="216" t="s">
        <v>908</v>
      </c>
      <c r="B813" s="217">
        <v>200</v>
      </c>
      <c r="C813" s="47" t="s">
        <v>1031</v>
      </c>
      <c r="D813" s="48">
        <v>5578200</v>
      </c>
      <c r="E813" s="48">
        <v>5178973.47</v>
      </c>
      <c r="F813" s="218">
        <f t="shared" si="16"/>
        <v>399226.53000000026</v>
      </c>
      <c r="H813" s="103"/>
      <c r="I813" s="103"/>
      <c r="J813" s="103"/>
    </row>
    <row r="814" spans="1:10" ht="12.75">
      <c r="A814" s="216" t="s">
        <v>909</v>
      </c>
      <c r="B814" s="217">
        <v>200</v>
      </c>
      <c r="C814" s="47" t="s">
        <v>1032</v>
      </c>
      <c r="D814" s="48">
        <v>5578200</v>
      </c>
      <c r="E814" s="48">
        <v>5178973.47</v>
      </c>
      <c r="F814" s="218">
        <f t="shared" si="16"/>
        <v>399226.53000000026</v>
      </c>
      <c r="H814" s="103"/>
      <c r="I814" s="103"/>
      <c r="J814" s="103"/>
    </row>
    <row r="815" spans="1:10" ht="33.75">
      <c r="A815" s="219" t="s">
        <v>484</v>
      </c>
      <c r="B815" s="220">
        <v>200</v>
      </c>
      <c r="C815" s="46" t="s">
        <v>780</v>
      </c>
      <c r="D815" s="45">
        <v>28424500</v>
      </c>
      <c r="E815" s="45">
        <v>21318350</v>
      </c>
      <c r="F815" s="221">
        <f t="shared" si="16"/>
        <v>7106150</v>
      </c>
      <c r="H815" s="103"/>
      <c r="I815" s="103"/>
      <c r="J815" s="103"/>
    </row>
    <row r="816" spans="1:10" ht="12.75">
      <c r="A816" s="216" t="s">
        <v>485</v>
      </c>
      <c r="B816" s="217">
        <v>200</v>
      </c>
      <c r="C816" s="47" t="s">
        <v>486</v>
      </c>
      <c r="D816" s="48">
        <v>28424500</v>
      </c>
      <c r="E816" s="45">
        <v>21318350</v>
      </c>
      <c r="F816" s="218">
        <f t="shared" si="16"/>
        <v>7106150</v>
      </c>
      <c r="H816" s="103"/>
      <c r="I816" s="103"/>
      <c r="J816" s="103"/>
    </row>
    <row r="817" spans="1:10" ht="12.75">
      <c r="A817" s="216" t="s">
        <v>129</v>
      </c>
      <c r="B817" s="217">
        <v>200</v>
      </c>
      <c r="C817" s="47" t="s">
        <v>1034</v>
      </c>
      <c r="D817" s="48">
        <v>28424500</v>
      </c>
      <c r="E817" s="45">
        <v>21318350</v>
      </c>
      <c r="F817" s="218">
        <f t="shared" si="16"/>
        <v>7106150</v>
      </c>
      <c r="H817" s="103"/>
      <c r="I817" s="103"/>
      <c r="J817" s="103"/>
    </row>
    <row r="818" spans="1:10" ht="60.75" customHeight="1">
      <c r="A818" s="216" t="s">
        <v>51</v>
      </c>
      <c r="B818" s="217">
        <v>200</v>
      </c>
      <c r="C818" s="47" t="s">
        <v>1035</v>
      </c>
      <c r="D818" s="48">
        <v>28424500</v>
      </c>
      <c r="E818" s="45">
        <v>21318350</v>
      </c>
      <c r="F818" s="218">
        <f t="shared" si="16"/>
        <v>7106150</v>
      </c>
      <c r="H818" s="103"/>
      <c r="I818" s="103"/>
      <c r="J818" s="103"/>
    </row>
    <row r="819" spans="1:10" ht="38.25" customHeight="1">
      <c r="A819" s="216" t="s">
        <v>52</v>
      </c>
      <c r="B819" s="217">
        <v>200</v>
      </c>
      <c r="C819" s="47" t="s">
        <v>1036</v>
      </c>
      <c r="D819" s="48">
        <v>28424500</v>
      </c>
      <c r="E819" s="45">
        <v>21318350</v>
      </c>
      <c r="F819" s="218">
        <f t="shared" si="16"/>
        <v>7106150</v>
      </c>
      <c r="H819" s="103"/>
      <c r="I819" s="103"/>
      <c r="J819" s="103"/>
    </row>
    <row r="820" spans="1:10" ht="12.75">
      <c r="A820" s="216" t="s">
        <v>893</v>
      </c>
      <c r="B820" s="217">
        <v>200</v>
      </c>
      <c r="C820" s="47" t="s">
        <v>1037</v>
      </c>
      <c r="D820" s="48">
        <v>28424500</v>
      </c>
      <c r="E820" s="45">
        <v>21318350</v>
      </c>
      <c r="F820" s="218">
        <f t="shared" si="16"/>
        <v>7106150</v>
      </c>
      <c r="H820" s="103"/>
      <c r="I820" s="103"/>
      <c r="J820" s="103"/>
    </row>
    <row r="821" spans="1:10" ht="12.75">
      <c r="A821" s="216" t="s">
        <v>24</v>
      </c>
      <c r="B821" s="217">
        <v>200</v>
      </c>
      <c r="C821" s="47" t="s">
        <v>1038</v>
      </c>
      <c r="D821" s="48">
        <v>28424500</v>
      </c>
      <c r="E821" s="45">
        <v>21318350</v>
      </c>
      <c r="F821" s="218">
        <f t="shared" si="16"/>
        <v>7106150</v>
      </c>
      <c r="H821" s="103"/>
      <c r="I821" s="103"/>
      <c r="J821" s="103"/>
    </row>
    <row r="822" spans="1:10" ht="23.25" thickBot="1">
      <c r="A822" s="260" t="s">
        <v>25</v>
      </c>
      <c r="B822" s="217">
        <v>200</v>
      </c>
      <c r="C822" s="241" t="s">
        <v>1039</v>
      </c>
      <c r="D822" s="48">
        <v>28424500</v>
      </c>
      <c r="E822" s="45">
        <v>21318350</v>
      </c>
      <c r="F822" s="261"/>
      <c r="H822" s="103"/>
      <c r="I822" s="103"/>
      <c r="J822" s="103"/>
    </row>
    <row r="823" spans="1:10" s="135" customFormat="1" ht="18" customHeight="1" thickBot="1">
      <c r="A823" s="262" t="s">
        <v>973</v>
      </c>
      <c r="B823" s="263">
        <v>450</v>
      </c>
      <c r="C823" s="245" t="s">
        <v>721</v>
      </c>
      <c r="D823" s="174">
        <v>29011900</v>
      </c>
      <c r="E823" s="174">
        <v>23761891.93</v>
      </c>
      <c r="F823" s="264" t="s">
        <v>474</v>
      </c>
      <c r="H823" s="103"/>
      <c r="I823" s="103"/>
      <c r="J823" s="103"/>
    </row>
    <row r="824" spans="1:10" ht="12.75">
      <c r="A824" s="265"/>
      <c r="B824" s="266"/>
      <c r="C824" s="175"/>
      <c r="D824" s="176"/>
      <c r="E824" s="176"/>
      <c r="F824" s="176"/>
      <c r="H824" s="1"/>
      <c r="I824" s="1"/>
      <c r="J824" s="113"/>
    </row>
    <row r="825" spans="8:10" ht="12.75">
      <c r="H825" s="1"/>
      <c r="I825" s="1"/>
      <c r="J825" s="113"/>
    </row>
    <row r="826" spans="8:9" ht="12.75">
      <c r="H826" s="131"/>
      <c r="I826" s="131"/>
    </row>
    <row r="827" spans="8:9" ht="12.75">
      <c r="H827" s="131"/>
      <c r="I827" s="131"/>
    </row>
    <row r="828" spans="8:9" ht="12.75">
      <c r="H828" s="131"/>
      <c r="I828" s="131"/>
    </row>
    <row r="829" spans="8:9" ht="12.75">
      <c r="H829" s="131"/>
      <c r="I829" s="131"/>
    </row>
    <row r="830" spans="8:9" ht="12.75">
      <c r="H830" s="131"/>
      <c r="I830" s="131"/>
    </row>
    <row r="831" spans="8:9" ht="12.75">
      <c r="H831" s="131"/>
      <c r="I831" s="131"/>
    </row>
    <row r="832" spans="8:9" ht="12.75">
      <c r="H832" s="131"/>
      <c r="I832" s="131"/>
    </row>
    <row r="833" spans="8:9" ht="12.75">
      <c r="H833" s="131"/>
      <c r="I833" s="131"/>
    </row>
    <row r="834" spans="8:9" ht="12.75">
      <c r="H834" s="131"/>
      <c r="I834" s="131"/>
    </row>
    <row r="835" spans="8:9" ht="12.75">
      <c r="H835" s="131"/>
      <c r="I835" s="131"/>
    </row>
    <row r="836" spans="8:9" ht="12.75">
      <c r="H836" s="131"/>
      <c r="I836" s="131"/>
    </row>
    <row r="837" spans="8:9" ht="12.75">
      <c r="H837" s="131"/>
      <c r="I837" s="131"/>
    </row>
    <row r="838" spans="8:9" ht="12.75">
      <c r="H838" s="131"/>
      <c r="I838" s="131"/>
    </row>
    <row r="839" spans="8:9" ht="12.75">
      <c r="H839" s="131"/>
      <c r="I839" s="131"/>
    </row>
    <row r="840" spans="8:9" ht="12.75">
      <c r="H840" s="131"/>
      <c r="I840" s="131"/>
    </row>
    <row r="841" spans="8:9" ht="12.75">
      <c r="H841" s="131"/>
      <c r="I841" s="131"/>
    </row>
    <row r="842" spans="8:9" ht="12.75">
      <c r="H842" s="131"/>
      <c r="I842" s="131"/>
    </row>
    <row r="843" spans="8:9" ht="12.75">
      <c r="H843" s="131"/>
      <c r="I843" s="131"/>
    </row>
    <row r="844" spans="8:9" ht="12.75">
      <c r="H844" s="131"/>
      <c r="I844" s="131"/>
    </row>
    <row r="845" spans="8:9" ht="12.75">
      <c r="H845" s="131"/>
      <c r="I845" s="131"/>
    </row>
    <row r="846" spans="8:9" ht="12.75">
      <c r="H846" s="131"/>
      <c r="I846" s="131"/>
    </row>
    <row r="847" spans="8:9" ht="12.75">
      <c r="H847" s="131"/>
      <c r="I847" s="131"/>
    </row>
    <row r="848" spans="8:9" ht="12.75">
      <c r="H848" s="131"/>
      <c r="I848" s="131"/>
    </row>
    <row r="849" spans="8:9" ht="12.75">
      <c r="H849" s="131"/>
      <c r="I849" s="131"/>
    </row>
    <row r="850" spans="8:9" ht="12.75">
      <c r="H850" s="131"/>
      <c r="I850" s="131"/>
    </row>
    <row r="851" spans="8:9" ht="12.75">
      <c r="H851" s="131"/>
      <c r="I851" s="131"/>
    </row>
    <row r="852" spans="8:9" ht="12.75">
      <c r="H852" s="131"/>
      <c r="I852" s="131"/>
    </row>
    <row r="853" spans="8:9" ht="12.75">
      <c r="H853" s="131"/>
      <c r="I853" s="131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4">
      <selection activeCell="A40" sqref="A40"/>
    </sheetView>
  </sheetViews>
  <sheetFormatPr defaultColWidth="9.00390625" defaultRowHeight="12.75"/>
  <cols>
    <col min="1" max="1" width="44.75390625" style="2" customWidth="1"/>
    <col min="2" max="2" width="17.125" style="2" customWidth="1"/>
    <col min="3" max="3" width="38.37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5" t="s">
        <v>719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80" t="s">
        <v>976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8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7:18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81"/>
      <c r="B6" s="82"/>
      <c r="C6" s="83" t="s">
        <v>727</v>
      </c>
      <c r="D6" s="84"/>
      <c r="E6" s="297" t="s">
        <v>713</v>
      </c>
      <c r="F6" s="300" t="s">
        <v>711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5"/>
      <c r="B7" s="4"/>
      <c r="C7" s="34" t="s">
        <v>728</v>
      </c>
      <c r="D7" s="7" t="s">
        <v>715</v>
      </c>
      <c r="E7" s="298"/>
      <c r="F7" s="30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86" t="s">
        <v>701</v>
      </c>
      <c r="B8" s="8" t="s">
        <v>702</v>
      </c>
      <c r="C8" s="87" t="s">
        <v>729</v>
      </c>
      <c r="D8" s="7" t="s">
        <v>716</v>
      </c>
      <c r="E8" s="298"/>
      <c r="F8" s="30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88"/>
      <c r="B9" s="8" t="s">
        <v>703</v>
      </c>
      <c r="C9" s="34" t="s">
        <v>725</v>
      </c>
      <c r="D9" s="9" t="s">
        <v>43</v>
      </c>
      <c r="E9" s="298"/>
      <c r="F9" s="30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99"/>
      <c r="B10" s="100" t="s">
        <v>704</v>
      </c>
      <c r="C10" s="101" t="s">
        <v>726</v>
      </c>
      <c r="D10" s="102"/>
      <c r="E10" s="299"/>
      <c r="F10" s="30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95">
        <v>1</v>
      </c>
      <c r="B11" s="77">
        <v>2</v>
      </c>
      <c r="C11" s="96">
        <v>3</v>
      </c>
      <c r="D11" s="97">
        <v>4</v>
      </c>
      <c r="E11" s="97">
        <v>5</v>
      </c>
      <c r="F11" s="98">
        <v>6</v>
      </c>
      <c r="G11" s="4"/>
      <c r="H11" s="14"/>
      <c r="I11" s="14"/>
      <c r="K11" s="4"/>
      <c r="L11" s="4"/>
      <c r="M11" s="4"/>
      <c r="N11" s="4"/>
      <c r="O11" s="4"/>
      <c r="P11" s="4"/>
      <c r="Q11" s="4"/>
      <c r="R11" s="4"/>
    </row>
    <row r="12" spans="1:18" ht="12.75">
      <c r="A12" s="89" t="s">
        <v>26</v>
      </c>
      <c r="B12" s="41">
        <v>500</v>
      </c>
      <c r="C12" s="33" t="s">
        <v>721</v>
      </c>
      <c r="D12" s="39">
        <f>D13</f>
        <v>-29011900</v>
      </c>
      <c r="E12" s="69">
        <f>E13</f>
        <v>-23761891.929999977</v>
      </c>
      <c r="F12" s="90">
        <f aca="true" t="shared" si="0" ref="F12:F18">D12-E12</f>
        <v>-5250008.070000023</v>
      </c>
      <c r="G12" s="4"/>
      <c r="H12" s="14"/>
      <c r="I12" s="14"/>
      <c r="K12" s="4"/>
      <c r="L12" s="4"/>
      <c r="M12" s="4"/>
      <c r="N12" s="4"/>
      <c r="O12" s="4"/>
      <c r="P12" s="4"/>
      <c r="Q12" s="4"/>
      <c r="R12" s="4"/>
    </row>
    <row r="13" spans="1:18" ht="22.5">
      <c r="A13" s="89" t="s">
        <v>27</v>
      </c>
      <c r="B13" s="41">
        <v>700</v>
      </c>
      <c r="C13" s="33" t="s">
        <v>28</v>
      </c>
      <c r="D13" s="39">
        <f>D14+D18</f>
        <v>-29011900</v>
      </c>
      <c r="E13" s="69">
        <f>E14+E18</f>
        <v>-23761891.929999977</v>
      </c>
      <c r="F13" s="90">
        <f t="shared" si="0"/>
        <v>-5250008.070000023</v>
      </c>
      <c r="G13" s="4"/>
      <c r="H13" s="14"/>
      <c r="I13" s="14"/>
      <c r="K13" s="4"/>
      <c r="L13" s="4"/>
      <c r="M13" s="4"/>
      <c r="N13" s="4"/>
      <c r="O13" s="4"/>
      <c r="P13" s="4"/>
      <c r="Q13" s="4"/>
      <c r="R13" s="4"/>
    </row>
    <row r="14" spans="1:18" ht="12.75">
      <c r="A14" s="89" t="s">
        <v>29</v>
      </c>
      <c r="B14" s="41">
        <v>700</v>
      </c>
      <c r="C14" s="33" t="s">
        <v>30</v>
      </c>
      <c r="D14" s="39">
        <f>D15</f>
        <v>-452969460</v>
      </c>
      <c r="E14" s="69">
        <f>E17</f>
        <v>-272556951.7</v>
      </c>
      <c r="F14" s="90">
        <f t="shared" si="0"/>
        <v>-180412508.3</v>
      </c>
      <c r="G14" s="4"/>
      <c r="H14" s="14"/>
      <c r="I14" s="1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89" t="s">
        <v>31</v>
      </c>
      <c r="B15" s="41">
        <v>710</v>
      </c>
      <c r="C15" s="33" t="s">
        <v>32</v>
      </c>
      <c r="D15" s="39">
        <f>D16</f>
        <v>-452969460</v>
      </c>
      <c r="E15" s="69">
        <f>E17</f>
        <v>-272556951.7</v>
      </c>
      <c r="F15" s="90" t="s">
        <v>474</v>
      </c>
      <c r="G15" s="4"/>
      <c r="H15" s="14"/>
      <c r="I15" s="14"/>
      <c r="K15" s="4"/>
      <c r="L15" s="4"/>
      <c r="M15" s="4"/>
      <c r="N15" s="4"/>
      <c r="O15" s="4"/>
      <c r="P15" s="4"/>
      <c r="Q15" s="4"/>
      <c r="R15" s="4"/>
    </row>
    <row r="16" spans="1:18" ht="22.5">
      <c r="A16" s="89" t="s">
        <v>33</v>
      </c>
      <c r="B16" s="41">
        <v>710</v>
      </c>
      <c r="C16" s="33" t="s">
        <v>34</v>
      </c>
      <c r="D16" s="39">
        <f>D17</f>
        <v>-452969460</v>
      </c>
      <c r="E16" s="69">
        <f>E17</f>
        <v>-272556951.7</v>
      </c>
      <c r="F16" s="90" t="s">
        <v>474</v>
      </c>
      <c r="G16" s="4"/>
      <c r="H16" s="14"/>
      <c r="I16" s="14"/>
      <c r="K16" s="4"/>
      <c r="L16" s="4"/>
      <c r="M16" s="4"/>
      <c r="N16" s="4"/>
      <c r="O16" s="4"/>
      <c r="P16" s="4"/>
      <c r="Q16" s="4"/>
      <c r="R16" s="4"/>
    </row>
    <row r="17" spans="1:18" ht="22.5">
      <c r="A17" s="89" t="s">
        <v>35</v>
      </c>
      <c r="B17" s="41">
        <v>710</v>
      </c>
      <c r="C17" s="33" t="s">
        <v>558</v>
      </c>
      <c r="D17" s="39">
        <v>-452969460</v>
      </c>
      <c r="E17" s="69">
        <v>-272556951.7</v>
      </c>
      <c r="F17" s="90" t="s">
        <v>474</v>
      </c>
      <c r="G17" s="4"/>
      <c r="H17" s="14"/>
      <c r="I17" s="14"/>
      <c r="K17" s="4"/>
      <c r="L17" s="4"/>
      <c r="M17" s="4"/>
      <c r="N17" s="4"/>
      <c r="O17" s="4"/>
      <c r="P17" s="4"/>
      <c r="Q17" s="4"/>
      <c r="R17" s="4"/>
    </row>
    <row r="18" spans="1:18" ht="12.75">
      <c r="A18" s="89" t="s">
        <v>36</v>
      </c>
      <c r="B18" s="41">
        <v>700</v>
      </c>
      <c r="C18" s="33" t="s">
        <v>37</v>
      </c>
      <c r="D18" s="39">
        <f aca="true" t="shared" si="1" ref="D18:E20">D19</f>
        <v>423957560</v>
      </c>
      <c r="E18" s="69">
        <f t="shared" si="1"/>
        <v>248795059.77</v>
      </c>
      <c r="F18" s="90">
        <f t="shared" si="0"/>
        <v>175162500.23</v>
      </c>
      <c r="G18" s="4"/>
      <c r="H18" s="14"/>
      <c r="I18" s="14"/>
      <c r="K18" s="4"/>
      <c r="L18" s="4"/>
      <c r="M18" s="4"/>
      <c r="N18" s="4"/>
      <c r="O18" s="4"/>
      <c r="P18" s="4"/>
      <c r="Q18" s="4"/>
      <c r="R18" s="4"/>
    </row>
    <row r="19" spans="1:18" ht="12.75">
      <c r="A19" s="89" t="s">
        <v>38</v>
      </c>
      <c r="B19" s="41">
        <v>720</v>
      </c>
      <c r="C19" s="33" t="s">
        <v>39</v>
      </c>
      <c r="D19" s="39">
        <f t="shared" si="1"/>
        <v>423957560</v>
      </c>
      <c r="E19" s="69">
        <f t="shared" si="1"/>
        <v>248795059.77</v>
      </c>
      <c r="F19" s="90" t="s">
        <v>474</v>
      </c>
      <c r="G19" s="4"/>
      <c r="H19" s="14"/>
      <c r="I19" s="14"/>
      <c r="K19" s="4"/>
      <c r="L19" s="4"/>
      <c r="M19" s="4"/>
      <c r="N19" s="4"/>
      <c r="O19" s="4"/>
      <c r="P19" s="4"/>
      <c r="Q19" s="4"/>
      <c r="R19" s="4"/>
    </row>
    <row r="20" spans="1:18" ht="22.5">
      <c r="A20" s="91" t="s">
        <v>40</v>
      </c>
      <c r="B20" s="49">
        <v>720</v>
      </c>
      <c r="C20" s="36" t="s">
        <v>41</v>
      </c>
      <c r="D20" s="39">
        <f t="shared" si="1"/>
        <v>423957560</v>
      </c>
      <c r="E20" s="69">
        <f t="shared" si="1"/>
        <v>248795059.77</v>
      </c>
      <c r="F20" s="92" t="s">
        <v>474</v>
      </c>
      <c r="G20" s="4"/>
      <c r="H20" s="14"/>
      <c r="I20" s="14"/>
      <c r="K20" s="4"/>
      <c r="L20" s="4"/>
      <c r="M20" s="4"/>
      <c r="N20" s="4"/>
      <c r="O20" s="4"/>
      <c r="P20" s="4"/>
      <c r="Q20" s="4"/>
      <c r="R20" s="4"/>
    </row>
    <row r="21" spans="1:18" ht="23.25" thickBot="1">
      <c r="A21" s="93" t="s">
        <v>42</v>
      </c>
      <c r="B21" s="42">
        <v>720</v>
      </c>
      <c r="C21" s="40" t="s">
        <v>557</v>
      </c>
      <c r="D21" s="39">
        <v>423957560</v>
      </c>
      <c r="E21" s="69">
        <v>248795059.77</v>
      </c>
      <c r="F21" s="94" t="s">
        <v>474</v>
      </c>
      <c r="G21" s="4"/>
      <c r="H21" s="14"/>
      <c r="I21" s="14"/>
      <c r="K21" s="4"/>
      <c r="L21" s="4"/>
      <c r="M21" s="4"/>
      <c r="N21" s="4"/>
      <c r="O21" s="4"/>
      <c r="P21" s="4"/>
      <c r="Q21" s="4"/>
      <c r="R21" s="4"/>
    </row>
    <row r="22" spans="1:18" ht="12.75">
      <c r="A22" s="78"/>
      <c r="B22" s="79"/>
      <c r="C22" s="18"/>
      <c r="D22" s="13"/>
      <c r="E22" s="13"/>
      <c r="F22" s="13"/>
      <c r="G22" s="4"/>
      <c r="H22" s="14"/>
      <c r="I22" s="14"/>
      <c r="K22" s="4"/>
      <c r="L22" s="4"/>
      <c r="M22" s="4"/>
      <c r="N22" s="4"/>
      <c r="O22" s="4"/>
      <c r="P22" s="4"/>
      <c r="Q22" s="4"/>
      <c r="R22" s="4"/>
    </row>
    <row r="23" spans="1:18" ht="12.75">
      <c r="A23" s="10"/>
      <c r="B23" s="11"/>
      <c r="C23" s="12"/>
      <c r="D23" s="13"/>
      <c r="E23" s="13"/>
      <c r="F23" s="13"/>
      <c r="G23" s="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03" t="s">
        <v>974</v>
      </c>
      <c r="B24" s="57"/>
      <c r="C24" s="56"/>
      <c r="D24" s="57"/>
      <c r="E24" s="15"/>
      <c r="F24" s="16"/>
      <c r="G24" s="4"/>
      <c r="H24" s="14"/>
      <c r="I24" s="1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03"/>
      <c r="B25" s="58" t="s">
        <v>737</v>
      </c>
      <c r="C25" s="59" t="s">
        <v>13</v>
      </c>
      <c r="D25" s="60"/>
      <c r="E25" s="18"/>
      <c r="F25" s="19"/>
      <c r="G25" s="4"/>
      <c r="H25" s="14"/>
      <c r="I25" s="1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0" t="s">
        <v>732</v>
      </c>
      <c r="B26" s="67" t="s">
        <v>733</v>
      </c>
      <c r="C26" s="68" t="s">
        <v>731</v>
      </c>
      <c r="D26" s="62"/>
      <c r="E26" s="21"/>
      <c r="F26" s="16"/>
      <c r="G26" s="4"/>
      <c r="H26" s="14"/>
      <c r="I26" s="1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20"/>
      <c r="B27" s="67"/>
      <c r="C27" s="68"/>
      <c r="D27" s="62"/>
      <c r="E27" s="21"/>
      <c r="F27" s="16"/>
      <c r="G27" s="4"/>
      <c r="H27" s="14"/>
      <c r="I27" s="1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57"/>
      <c r="B28" s="58"/>
      <c r="C28" s="61"/>
      <c r="D28" s="62"/>
      <c r="E28" s="21"/>
      <c r="F28" s="16"/>
      <c r="G28" s="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03" t="s">
        <v>975</v>
      </c>
      <c r="B29" s="61"/>
      <c r="C29" s="60"/>
      <c r="D29" s="62"/>
      <c r="E29" s="21"/>
      <c r="F29" s="16"/>
      <c r="G29" s="4"/>
      <c r="H29" s="14"/>
      <c r="I29" s="1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03"/>
      <c r="B30" s="58" t="s">
        <v>738</v>
      </c>
      <c r="C30" s="59" t="s">
        <v>12</v>
      </c>
      <c r="D30" s="62"/>
      <c r="E30" s="21"/>
      <c r="F30" s="16"/>
      <c r="G30" s="4"/>
      <c r="H30" s="14"/>
      <c r="I30" s="1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5"/>
      <c r="B31" s="67" t="s">
        <v>734</v>
      </c>
      <c r="C31" s="68" t="s">
        <v>731</v>
      </c>
      <c r="D31" s="62"/>
      <c r="E31" s="21"/>
      <c r="F31" s="16"/>
      <c r="G31" s="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35"/>
      <c r="B32" s="67"/>
      <c r="C32" s="68"/>
      <c r="D32" s="62"/>
      <c r="E32" s="21"/>
      <c r="F32" s="16"/>
      <c r="G32" s="4"/>
      <c r="H32" s="14"/>
      <c r="I32" s="1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3"/>
      <c r="B33" s="58"/>
      <c r="C33" s="61"/>
      <c r="D33" s="62"/>
      <c r="E33" s="21"/>
      <c r="F33" s="16"/>
      <c r="G33" s="4"/>
      <c r="H33" s="14"/>
      <c r="I33" s="1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04" t="s">
        <v>736</v>
      </c>
      <c r="B34" s="61"/>
      <c r="C34" s="60"/>
      <c r="D34" s="64"/>
      <c r="E34" s="17"/>
      <c r="F34" s="22"/>
      <c r="G34" s="4"/>
      <c r="H34" s="14"/>
      <c r="I34" s="1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04"/>
      <c r="B35" s="58" t="s">
        <v>738</v>
      </c>
      <c r="C35" s="59" t="s">
        <v>11</v>
      </c>
      <c r="D35" s="64"/>
      <c r="E35" s="17"/>
      <c r="F35" s="16"/>
      <c r="G35" s="4"/>
      <c r="H35" s="14"/>
      <c r="I35" s="1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0" t="s">
        <v>735</v>
      </c>
      <c r="B36" s="67" t="s">
        <v>734</v>
      </c>
      <c r="C36" s="68" t="s">
        <v>731</v>
      </c>
      <c r="D36" s="63"/>
      <c r="E36" s="23"/>
      <c r="F36" s="16"/>
      <c r="G36" s="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0"/>
      <c r="B37" s="67"/>
      <c r="C37" s="68"/>
      <c r="D37" s="63"/>
      <c r="E37" s="23"/>
      <c r="F37" s="16"/>
      <c r="G37" s="4"/>
      <c r="H37" s="14"/>
      <c r="I37" s="1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57"/>
      <c r="B38" s="61"/>
      <c r="C38" s="60"/>
      <c r="D38" s="65"/>
      <c r="E38" s="16"/>
      <c r="F38" s="16"/>
      <c r="G38" s="4"/>
      <c r="H38" s="14"/>
      <c r="I38" s="1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67" t="s">
        <v>1143</v>
      </c>
      <c r="B39" s="61"/>
      <c r="C39" s="60"/>
      <c r="D39" s="65"/>
      <c r="E39" s="16"/>
      <c r="F39" s="16"/>
      <c r="G39" s="4"/>
      <c r="H39" s="14"/>
      <c r="I39" s="1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66"/>
      <c r="B40" s="66"/>
      <c r="C40" s="58"/>
      <c r="D40" s="65"/>
      <c r="E40" s="16"/>
      <c r="F40" s="16"/>
      <c r="G40" s="4"/>
      <c r="H40" s="14"/>
      <c r="I40" s="1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58"/>
      <c r="B41" s="58"/>
      <c r="C41" s="58"/>
      <c r="D41" s="65"/>
      <c r="G41" s="4"/>
      <c r="H41" s="14"/>
      <c r="I41" s="1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14"/>
      <c r="I42" s="14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4"/>
      <c r="I54" s="1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4"/>
      <c r="I55" s="1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4"/>
      <c r="I56" s="1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4"/>
      <c r="I57" s="1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4"/>
      <c r="I58" s="1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4"/>
      <c r="I59" s="1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4"/>
      <c r="I60" s="1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4"/>
      <c r="I61" s="1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4"/>
      <c r="I62" s="1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4"/>
      <c r="I64" s="1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4"/>
      <c r="I65" s="1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4"/>
      <c r="I66" s="1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4"/>
      <c r="I67" s="1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4"/>
      <c r="I68" s="1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4"/>
      <c r="I69" s="1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4"/>
      <c r="I70" s="1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4"/>
      <c r="I71" s="1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4"/>
      <c r="I72" s="1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4"/>
      <c r="I73" s="1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4"/>
      <c r="I74" s="1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4"/>
      <c r="I75" s="1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4"/>
      <c r="I76" s="1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4"/>
      <c r="I77" s="1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4"/>
      <c r="I78" s="1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4"/>
      <c r="I79" s="1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4"/>
      <c r="I80" s="1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4"/>
      <c r="I81" s="1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4"/>
      <c r="I82" s="1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4"/>
      <c r="I83" s="1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4"/>
      <c r="I84" s="1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4"/>
      <c r="I85" s="1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4"/>
      <c r="I86" s="1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4"/>
      <c r="I87" s="1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4"/>
      <c r="I88" s="1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4"/>
      <c r="I89" s="1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4"/>
      <c r="I90" s="1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4"/>
      <c r="I91" s="1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4"/>
      <c r="I92" s="1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4"/>
      <c r="I93" s="1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4"/>
      <c r="I94" s="1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4"/>
      <c r="I95" s="1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4"/>
      <c r="I96" s="1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4"/>
      <c r="I97" s="1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4"/>
      <c r="I98" s="1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4"/>
      <c r="I99" s="1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4"/>
      <c r="I100" s="1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4"/>
      <c r="I101" s="1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4"/>
      <c r="I102" s="1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4"/>
      <c r="I103" s="1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4"/>
      <c r="I104" s="1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4"/>
      <c r="I105" s="1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4"/>
      <c r="I106" s="1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4"/>
      <c r="I107" s="1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4"/>
      <c r="I108" s="1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4"/>
      <c r="I109" s="1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4"/>
      <c r="I110" s="1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4"/>
      <c r="I111" s="1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4"/>
      <c r="I112" s="1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4"/>
      <c r="I113" s="1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4"/>
      <c r="I114" s="1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4"/>
      <c r="I115" s="1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4"/>
      <c r="I116" s="1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4"/>
      <c r="I117" s="1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4"/>
      <c r="I119" s="1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4"/>
      <c r="I120" s="1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4"/>
      <c r="I121" s="1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4"/>
      <c r="I122" s="1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4"/>
      <c r="I123" s="1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4"/>
      <c r="I124" s="1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4"/>
      <c r="I125" s="1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4"/>
      <c r="I126" s="1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4"/>
      <c r="I127" s="1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4"/>
      <c r="I128" s="1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4"/>
      <c r="I129" s="1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4"/>
      <c r="I130" s="1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4"/>
      <c r="I131" s="1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4"/>
      <c r="I132" s="1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4"/>
      <c r="I133" s="1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4"/>
      <c r="I134" s="1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4"/>
      <c r="I135" s="1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4"/>
      <c r="I136" s="1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4"/>
      <c r="I137" s="1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4"/>
      <c r="I138" s="1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4"/>
      <c r="I139" s="1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4"/>
      <c r="I140" s="1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4"/>
      <c r="I141" s="1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4"/>
      <c r="I142" s="1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4"/>
      <c r="I143" s="1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4"/>
      <c r="I144" s="1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4"/>
      <c r="I145" s="1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4"/>
      <c r="I146" s="1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4"/>
      <c r="I147" s="1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4"/>
      <c r="I148" s="1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4"/>
      <c r="I149" s="1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4"/>
      <c r="I150" s="1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4"/>
      <c r="I151" s="1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4"/>
      <c r="I152" s="1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4"/>
      <c r="I153" s="1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4"/>
      <c r="I154" s="1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4"/>
      <c r="I155" s="1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4"/>
      <c r="I156" s="1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4"/>
      <c r="I157" s="1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4"/>
      <c r="I158" s="1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4"/>
      <c r="I159" s="1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4"/>
      <c r="I160" s="1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4"/>
      <c r="I161" s="1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4"/>
      <c r="I162" s="1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14"/>
      <c r="I163" s="1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14"/>
      <c r="I164" s="1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14"/>
      <c r="I165" s="1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14"/>
      <c r="I166" s="1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14"/>
      <c r="I167" s="1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14"/>
      <c r="I168" s="1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14"/>
      <c r="I169" s="1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14"/>
      <c r="I170" s="1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14"/>
      <c r="I171" s="1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14"/>
      <c r="I172" s="1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14"/>
      <c r="I173" s="1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14"/>
      <c r="I174" s="1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14"/>
      <c r="I175" s="1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14"/>
      <c r="I176" s="1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14"/>
      <c r="I177" s="1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14"/>
      <c r="I178" s="1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14"/>
      <c r="I180" s="1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14"/>
      <c r="I181" s="1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14"/>
      <c r="I182" s="1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14"/>
      <c r="I183" s="1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14"/>
      <c r="I184" s="1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14"/>
      <c r="I185" s="1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14"/>
      <c r="I186" s="1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14"/>
      <c r="I187" s="1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14"/>
      <c r="I188" s="1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14"/>
      <c r="I189" s="1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14"/>
      <c r="I190" s="1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14"/>
      <c r="I191" s="1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14"/>
      <c r="I192" s="1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14"/>
      <c r="I193" s="1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14"/>
      <c r="I194" s="1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14"/>
      <c r="I195" s="1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14"/>
      <c r="I196" s="1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14"/>
      <c r="I197" s="1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14"/>
      <c r="I198" s="1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14"/>
      <c r="I199" s="1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14"/>
      <c r="I200" s="1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14"/>
      <c r="I201" s="1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14"/>
      <c r="I202" s="1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14"/>
      <c r="I203" s="1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14"/>
      <c r="I204" s="1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14"/>
      <c r="I205" s="1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14"/>
      <c r="I206" s="1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14"/>
      <c r="I207" s="1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14"/>
      <c r="I208" s="1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14"/>
      <c r="I209" s="1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14"/>
      <c r="I210" s="1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14"/>
      <c r="I211" s="1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14"/>
      <c r="I212" s="1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14"/>
      <c r="I213" s="1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14"/>
      <c r="I214" s="1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14"/>
      <c r="I215" s="1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14"/>
      <c r="I216" s="1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14"/>
      <c r="I217" s="1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32"/>
      <c r="I218" s="32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32"/>
      <c r="I219" s="32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32"/>
      <c r="I220" s="32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2015-11-05T07:03:45Z</cp:lastPrinted>
  <dcterms:created xsi:type="dcterms:W3CDTF">1999-06-18T11:49:53Z</dcterms:created>
  <dcterms:modified xsi:type="dcterms:W3CDTF">2017-06-16T10:13:41Z</dcterms:modified>
  <cp:category/>
  <cp:version/>
  <cp:contentType/>
  <cp:contentStatus/>
</cp:coreProperties>
</file>