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0"/>
  </bookViews>
  <sheets>
    <sheet name="Лист1" sheetId="1" r:id="rId1"/>
  </sheets>
  <definedNames>
    <definedName name="_xlnm._FilterDatabase" localSheetId="0" hidden="1">'Лист1'!$A$9:$L$100</definedName>
    <definedName name="_xlnm.Print_Area" localSheetId="0">'Лист1'!$A$1:$L$100</definedName>
  </definedNames>
  <calcPr fullCalcOnLoad="1"/>
</workbook>
</file>

<file path=xl/sharedStrings.xml><?xml version="1.0" encoding="utf-8"?>
<sst xmlns="http://schemas.openxmlformats.org/spreadsheetml/2006/main" count="555" uniqueCount="252">
  <si>
    <t>Администрация Аксайского городского поселения</t>
  </si>
  <si>
    <t xml:space="preserve">№ п/п </t>
  </si>
  <si>
    <t xml:space="preserve">Наименование подпрограммы, основоного мероприятия, мероприятия программы , контрольного события программы </t>
  </si>
  <si>
    <t>Ответственный исполниель (заместитель руководителя  ОИВ/ФИО)</t>
  </si>
  <si>
    <t xml:space="preserve">Срок реализации (дата ) </t>
  </si>
  <si>
    <t xml:space="preserve">Ожидаемый результат (краткое описание) </t>
  </si>
  <si>
    <t>Объем расходов &lt;*&gt; (тыс.руб)</t>
  </si>
  <si>
    <t>всего</t>
  </si>
  <si>
    <t xml:space="preserve">областной бюджет </t>
  </si>
  <si>
    <t xml:space="preserve">федеральный бюджет </t>
  </si>
  <si>
    <t xml:space="preserve">местный бюджет </t>
  </si>
  <si>
    <t xml:space="preserve">внебюджетные источники </t>
  </si>
  <si>
    <t>Мероприятия по проведению городского конкурса</t>
  </si>
  <si>
    <t>Расходы на поощрение победителей по итогам конкурса(специальные расходы)</t>
  </si>
  <si>
    <t>Валка и формовочная обрезка зеленых насаждений, находящихся в неудовлетворительном состоянии</t>
  </si>
  <si>
    <t>Мероприятия по валке и формовочной обрезке деревьев</t>
  </si>
  <si>
    <t>Предоставление субсидии управляющим организациям, ТСЖ, ЖСК, жилищным или иным специализированным потребительским кооперативам из  местного бюджета на проведение валки и формовочной обрезке зеленых насаждений.</t>
  </si>
  <si>
    <t>Устройство контейнерных площадок для сбора твердых бытовых отходов с установкой контейнеров</t>
  </si>
  <si>
    <t>Предоставление субсидии управляющим организациям, ТСЖ, ЖСК, жилищным или иным специализированным потребительским кооперативам из  местного бюджета на устройство контейнерных площадок в многоквартирных домах</t>
  </si>
  <si>
    <t>Предоставление субсидии управляющим организациям, ТСЖ, ЖСК, жилищным или иным специализированным потребительским кооперативам из  местного бюджета на обустройство детских игровых комплексов.</t>
  </si>
  <si>
    <t xml:space="preserve">Предоставление субсидии управляющим организациям, ТСЖ, ЖСК, жилищным или иным специализированным потребительским кооперативам из  местного бюджета на ремонт и капитальный ремонт внутриквартальных проездов и дворовых территорий, в том числе на разработку ПСД </t>
  </si>
  <si>
    <t>Расходы на обеспечение деятельности (оказание услуг) МКУ "Благоустройство и ЖКХ"</t>
  </si>
  <si>
    <t>Иные расходы на обеспечение деятельности (оказание услуг) МКУ "Благоустройство и ЖКХ"</t>
  </si>
  <si>
    <t xml:space="preserve">Итого по муниципальной программе </t>
  </si>
  <si>
    <t>Х</t>
  </si>
  <si>
    <t>Проведение капитального ремонта в многоквартирных домах</t>
  </si>
  <si>
    <t>Ликвидация многоквартирного аварийного жилищного фонда</t>
  </si>
  <si>
    <t>Приобретение жилых помещений у лиц, не являющихся застройщиками. Выкуп жилых помещений у собственников</t>
  </si>
  <si>
    <t>Улучшение состояния  жилищно-коммунального хозяйства Аксайского городского поселения;повышение качества и надежности жилищно-коммунального хозяйства на территории Аксайского городского поселения</t>
  </si>
  <si>
    <t>Улучшение состояния  жилищно-коммунального хозяйства Аксайского городского поселения</t>
  </si>
  <si>
    <t>Проведение капитального ремонта многоквартирных домов и замена лифтов, отработавших нормативный срок службы;сокращение объемов жилищного фонда, требующих проведение капитального ремонта, а также лифтов, нормативный срок службы которых истек.</t>
  </si>
  <si>
    <t>Ремонт объектов жилищного и коммунального хозяйства;</t>
  </si>
  <si>
    <t>Приведение в качественное состояние элементов коммунального хозяйства</t>
  </si>
  <si>
    <t>Повышение эффективности работы жилищно-коммунального хозяйства</t>
  </si>
  <si>
    <t>Повышение надежности работы инженерной инфраструктуры</t>
  </si>
  <si>
    <t>Проведение технадзора при ремонте элементов коммунального хозяйства</t>
  </si>
  <si>
    <t>Информационное сопровождение для формирования сведений, необходимых для подготовки статистической отчетности</t>
  </si>
  <si>
    <t>Проведение городского конкурса</t>
  </si>
  <si>
    <t xml:space="preserve"> Строительство новых объектов благоустройства;
Повышение уровня озеленения и эстетичности населенных пунктов, расположенных на территории городского поселения;
Повышение уровня комфортности и чистоты в населенных пунктах, расположенных на территории городского поселения.
</t>
  </si>
  <si>
    <t>Начальник  МКУ АГП "Благоустройство и ЖКХ" Бобков Д.А.</t>
  </si>
  <si>
    <t>Повышение уровня комфортности и чистоты в населенных пунктах, расположенных на территории городского поселения.</t>
  </si>
  <si>
    <t>Повышение уровня озеленения и эстетичности населенных пунктов, расположенных на территории городского поселения;</t>
  </si>
  <si>
    <t xml:space="preserve">Повышение уровня комфортности </t>
  </si>
  <si>
    <t>Праздничное оформление города</t>
  </si>
  <si>
    <t>Организация мероприятий по перевозке тел умерших в морг</t>
  </si>
  <si>
    <t>Повышение уровня  эстетичности населенных пунктов</t>
  </si>
  <si>
    <t>Повышение уровня  эстетичности внутридворовых территорий</t>
  </si>
  <si>
    <t>Приобретение контейнеров</t>
  </si>
  <si>
    <t>Приобретение контейнеров, установка контейнеров, устройство контейнерных площадок, устройство твердого основания контейнерных площадок с уклоном в сторону проезжей части, установка ограждения площадок;</t>
  </si>
  <si>
    <t>Устройство твердого основания контейнерных площадок с уклоном в сторону проезжей части, установка ограждения площадок;</t>
  </si>
  <si>
    <t>Обустройство детских игровых комплексов, отвечающих стандартам безопасности и эксплуатации</t>
  </si>
  <si>
    <t>Формирование общегородской инфраструктуры, способствующей эстетическому воспитанию подрастающего поколения, сохранению и укреплению их здоровья;</t>
  </si>
  <si>
    <t>Придания городским дворовым территориям современного облика</t>
  </si>
  <si>
    <t>Ремонт внутриквартальных проездов и дворовых территорий</t>
  </si>
  <si>
    <t xml:space="preserve">Повышение удовлетворенности населения Аксайского городского поселения уровнем жилищно-коммунального обслуживания;
Обеспечение безопасных и благоприятных условий проживания граждан в многоквартирных домах;
Улучшение санитарного и эстетического состояния территории Аксайского городского поселения;
Поддержание единого архитектурного облика Аксайского городского поселения;
Выполнение обязательств по переселению граждан из аварийного жилищного фонда.
</t>
  </si>
  <si>
    <t>Проведение капремонта в многоквартирных домах</t>
  </si>
  <si>
    <t>Расселение жителей</t>
  </si>
  <si>
    <t>Контрольное событие программы.                           Приведение в качественное состояние элементов коммунального хозяйства</t>
  </si>
  <si>
    <t>Отремонтированные объекты жилищного и коммунального хозяйства;</t>
  </si>
  <si>
    <t>Контрольное событие программы.          Информационное сопровождение.</t>
  </si>
  <si>
    <t>Заключение лицензионного договора с казенным предприятием РО "Информационна база ЖКХ"</t>
  </si>
  <si>
    <t xml:space="preserve">Контрольное событие программы.          Городской конкурс </t>
  </si>
  <si>
    <t xml:space="preserve">Контрольное событие программы.       Предоставление субсидий. </t>
  </si>
  <si>
    <t xml:space="preserve">Контрольное событие программы.         Предоставление субсидий. </t>
  </si>
  <si>
    <t>Валка и формовочная обрезка зеленых насаждений, находящихся в неудовлетворительном состоянии;</t>
  </si>
  <si>
    <t>Контрольное событие программ.            Предоставление субсидий.</t>
  </si>
  <si>
    <t>100% уровень освоения денежных средств, выделенных на реализацию мероприятия.</t>
  </si>
  <si>
    <t xml:space="preserve">Контрольное событие программы.          Финансовое обеспечение МКУ. </t>
  </si>
  <si>
    <t>Рзаботка ПСД на строительство, реконструкцию, капитальный ремонт муниципальных объектов</t>
  </si>
  <si>
    <t>Улучшение технического и санитарного состояния многоквартирных домов и придомовых территорий</t>
  </si>
  <si>
    <t>Подпрограмма 1</t>
  </si>
  <si>
    <t xml:space="preserve">1.1.Основное мероприятие </t>
  </si>
  <si>
    <t>Подпрограмма 2</t>
  </si>
  <si>
    <t>Переселение граждан из жилищного фонда, признанного непригодным для проживания, аварийным и подлежащим сносу</t>
  </si>
  <si>
    <t>2.1.Основное мероприятие</t>
  </si>
  <si>
    <t>Мероприятия по переселению граждан из  многоквартирного аварийного жилищного фонда, признанного непригодным для проживания, аварийным и подлежащим сносу или реконструкции</t>
  </si>
  <si>
    <t>Подпрограмма 3</t>
  </si>
  <si>
    <t xml:space="preserve">Развитие жилищно-коммунального хозяйства </t>
  </si>
  <si>
    <t>Мероприятия по содержанию жилищного хозяйства</t>
  </si>
  <si>
    <t>3.1.Основное мероприятие</t>
  </si>
  <si>
    <t>3.1.1. Мероприятие</t>
  </si>
  <si>
    <t>Содержание и ремонт имущества жилищного хозяйства</t>
  </si>
  <si>
    <t>Капитальный ремонт муниципальных объектов ВКХ и теплоэнергетики</t>
  </si>
  <si>
    <t>Содержание объектов коммунального хозяйства</t>
  </si>
  <si>
    <t>Технадзор, экспертизы</t>
  </si>
  <si>
    <t>3.4.1. Мероприятие</t>
  </si>
  <si>
    <t>3.5.Основное мероприятие</t>
  </si>
  <si>
    <t>3.5.1. Мероприятие</t>
  </si>
  <si>
    <t>Информационное сопровождение деятельности организаций, осуществляющих управление многоквартирными домами, содержание и ремонт общего имущества собственников помещений в многоквартирных домах для формирования сведений, необходимых для подготовки статистической отчетности</t>
  </si>
  <si>
    <t>3.6.1. Мероприятие</t>
  </si>
  <si>
    <t>3.7.1. Мероприятие</t>
  </si>
  <si>
    <t>Подпрограмма 4</t>
  </si>
  <si>
    <t>Комплексное благоустройство</t>
  </si>
  <si>
    <t>4.1.Основное мероприятие</t>
  </si>
  <si>
    <t>Благоустройство</t>
  </si>
  <si>
    <t>4.1.1. Мероприятие</t>
  </si>
  <si>
    <t>Посадка и содержание зеленых насаждений</t>
  </si>
  <si>
    <t>4.1.2. Мероприятие</t>
  </si>
  <si>
    <t xml:space="preserve"> Покос газонов</t>
  </si>
  <si>
    <t>4.1.3. Мероприятие</t>
  </si>
  <si>
    <t>Содержание скверов, площадей, мест захоронения, парков</t>
  </si>
  <si>
    <t>4.1.4. Мероприятие</t>
  </si>
  <si>
    <t>4.1.5. Мероприятие</t>
  </si>
  <si>
    <t>Выполнение профилактик противоэпидемических мероприятий</t>
  </si>
  <si>
    <t>4.1.6. Мероприятие</t>
  </si>
  <si>
    <t>4.1.8. Мероприятие</t>
  </si>
  <si>
    <t>4.1.9. Мероприятие</t>
  </si>
  <si>
    <t>4.1.10. Мероприятие</t>
  </si>
  <si>
    <t>4.1.11. Мероприятие</t>
  </si>
  <si>
    <t>4.1.12. Мероприятие</t>
  </si>
  <si>
    <t>4.1.13. Мероприятие</t>
  </si>
  <si>
    <t>Организация и контроль за выполнением работ по благоустройству города</t>
  </si>
  <si>
    <t>4.1.14. Мероприятие</t>
  </si>
  <si>
    <t>4.2.Основное мероприятие</t>
  </si>
  <si>
    <t>4.2.1. Мероприятие</t>
  </si>
  <si>
    <t>4.3.Основное мероприятие</t>
  </si>
  <si>
    <t>4.3.1. Мнроприятие</t>
  </si>
  <si>
    <t>4.3.2. Мероприятие</t>
  </si>
  <si>
    <t>4.4. Основное мероприятие</t>
  </si>
  <si>
    <t>4.4.1.Мероприятие</t>
  </si>
  <si>
    <t>4.4.2. Мероприятие</t>
  </si>
  <si>
    <t>4.5.Основное мероприятие</t>
  </si>
  <si>
    <t>Обустройство детских игровых комплексов</t>
  </si>
  <si>
    <t>4.5.1. Мероприятие</t>
  </si>
  <si>
    <t>4.6. Основное мероприятие</t>
  </si>
  <si>
    <t>Ремонт и капитальный ремонт внутриквартальных проездов и дворовых территорий</t>
  </si>
  <si>
    <t>4.6.1. Мероприятие</t>
  </si>
  <si>
    <t>Финансовое обеспечение МКУ "Благоустройство и ЖКХ"</t>
  </si>
  <si>
    <t>4.7.Основное мероприятие</t>
  </si>
  <si>
    <t>4.7.1. Мероприятие</t>
  </si>
  <si>
    <t>4.7.2. Мероприятие</t>
  </si>
  <si>
    <t>Уплата налогов сборов и пошлин</t>
  </si>
  <si>
    <t>4.7.3. Мероприятие</t>
  </si>
  <si>
    <t>Капитальный ремонт многоквартирных домов и создание условий управления многоквартирными домами</t>
  </si>
  <si>
    <t xml:space="preserve">Повышение уровня  эстетичности населенных пунктов, расположенных на территории Аксайского поселения;содержание зеленых насаждений в надлежащем порядке </t>
  </si>
  <si>
    <t>4.5.2. Мероприятие</t>
  </si>
  <si>
    <t>4.1.15. Мероприятие</t>
  </si>
  <si>
    <t>Проектно-изыскательские работы на строительство, реконструкцию, капитальный ремонт объектов ВКХ</t>
  </si>
  <si>
    <t>3.4.Основное мероприятие</t>
  </si>
  <si>
    <t>Начальник отдела ЖКХ АГП   И.Е. Чиркова</t>
  </si>
  <si>
    <t>Заместитель Главы Администрации Аксайского городского поселения О.А. Калинина</t>
  </si>
  <si>
    <t xml:space="preserve"> Заместитель Главы Администрации Аксайского городского поселения О.А. Калинина</t>
  </si>
  <si>
    <t xml:space="preserve">Начальник  МКУ АГП "Благоустройство и ЖКХ" Бобков Д.А. </t>
  </si>
  <si>
    <t>Начальник отдела ЖКХ АГП   И.Е. Чиркова, начальник общего отдела АГП Л.В. Савельева</t>
  </si>
  <si>
    <t xml:space="preserve">Главный бухгалтер-начальник финансова-экономического отдела МКУ АГП "Благоустройство и ЖКХ" Нариманян Б.Г. </t>
  </si>
  <si>
    <t xml:space="preserve"> Главный бухгалтер-начальник финансова-экономического отдела МКУ АГП "Благоустройство и ЖКХ" Нариманян Б.Г. </t>
  </si>
  <si>
    <t>Главный специалист отдела ЖКХ сектора муниципального жилищного контроля АГП Р.Т. Зинаков</t>
  </si>
  <si>
    <t>Разработка ПСД и технической документации, строительный контроль и технадзор по объектам благоустройства</t>
  </si>
  <si>
    <t>Содержание объектов благоустройства</t>
  </si>
  <si>
    <t>Корректировка схем на комплексное развитие систем коммунальной инфраструктуры</t>
  </si>
  <si>
    <t>3.6.Основное мероприятие</t>
  </si>
  <si>
    <t>Взносы на капитальный ремонт общего имущества в многоквартирных домах (за муниципальную собственность)</t>
  </si>
  <si>
    <t>Мероприятия по регулированию численности безнадзорных животных</t>
  </si>
  <si>
    <t>Мероприятия по организации общественных работ и временной занятости подростков</t>
  </si>
  <si>
    <t xml:space="preserve">Контрольное событие программы.                          </t>
  </si>
  <si>
    <t>100% оплата взносов</t>
  </si>
  <si>
    <t>Полная реализация подпрограммы</t>
  </si>
  <si>
    <t>Утверждение и реализация проектно-изыскательских работ на реконструкцию ОСК г. Аксай в п. Ковалевка</t>
  </si>
  <si>
    <t>Выплата субсидий предприятиям ЖКХ части платы граждан за коммунальные услуги</t>
  </si>
  <si>
    <t>Выполнение мероприятий по благоустройству</t>
  </si>
  <si>
    <t>Установка контейнерных площадок на улицах муниципальной земли, домов частного сектора</t>
  </si>
  <si>
    <t>4.1.7. Мероприятие</t>
  </si>
  <si>
    <t>Обустроенные детские игровые комплексы</t>
  </si>
  <si>
    <t>Отремонтированные  внутриквартальные проезды и дворовые территории</t>
  </si>
  <si>
    <t xml:space="preserve">Контрольное событие программы. Расселение жителей </t>
  </si>
  <si>
    <t>Мероприятия по ликвидации МКД аварийного жилищного фонда, признанного непригодным для проживпния и подлежащим сносу</t>
  </si>
  <si>
    <t>Содержание учреждения, выплата заработной платы и оплата хозяйственных нужд учреждения</t>
  </si>
  <si>
    <t xml:space="preserve">Содержание учреждения, выплата заработной платы и оплата хозяйственных нужд учреждения,для максимизации качества выполняемой работы </t>
  </si>
  <si>
    <t>Содержание территории поселения в чистоте, разработка схемы очистки территории</t>
  </si>
  <si>
    <t xml:space="preserve">Устройство контейнерных площадок на улицах муниципальной земли, домов частного сектора </t>
  </si>
  <si>
    <t>Обустройство детских игровых комплексов на муниципальной территории</t>
  </si>
  <si>
    <t>Предоставление субсидии управляющим организациям, ТСЖ, ЖСК, жилищным или иным специализированным потребительским кооперативам из  местного бюджета на проведение  капитального ремонта многоквартирных домов</t>
  </si>
  <si>
    <t>Контрольное событие. Предоставление субсидии управляющим организациям, ТСЖ, ЖСК, жилищным или иным специализированным потребительским кооперативам из  местного бюджета на проведение  капитального ремонта многоквартирных домов</t>
  </si>
  <si>
    <t>Приобретение зданий, помещений для нужд муниципальных учреждений</t>
  </si>
  <si>
    <t>Выплата субсидий предприятиям ЖКХ части затрат для обеспечения теплоснабжения многоквартирного дома</t>
  </si>
  <si>
    <t>Экспертизы, технадзор, ПСД</t>
  </si>
  <si>
    <t>Проведенные экспертизы, технадзор, ПСД</t>
  </si>
  <si>
    <t>3.3.Основное мероприятие</t>
  </si>
  <si>
    <t>3.3.1. Мероприятие</t>
  </si>
  <si>
    <t>3.2.Основное мероприятие</t>
  </si>
  <si>
    <t xml:space="preserve"> 3.7.Основное мероприятие</t>
  </si>
  <si>
    <t>3.8.Основное мероприятие</t>
  </si>
  <si>
    <t xml:space="preserve">3.9.1. Мероприятие </t>
  </si>
  <si>
    <t xml:space="preserve">Контрольное событие программы.        Обеспечение реализации подпрограммы  </t>
  </si>
  <si>
    <t>Строительство и  реконструкция объектов коммунального хозяйства</t>
  </si>
  <si>
    <t xml:space="preserve">1.1.2. Мероприятие   </t>
  </si>
  <si>
    <t>Мероприятия по содержанию,строительству,реконструкции,капитальному ремонту объектов коммунального хозяйства</t>
  </si>
  <si>
    <t>Мероприятия по приобретению коммунальной техники и специальных приспособлений</t>
  </si>
  <si>
    <t>3.3.3                          Мероприятие</t>
  </si>
  <si>
    <t>3.3.4                          Мероприятие</t>
  </si>
  <si>
    <t>3.1.2.                          Мероприятие</t>
  </si>
  <si>
    <t>Мероприятия по сопровождению програмного обеспечения</t>
  </si>
  <si>
    <t>Проведение мероприятий по стоительству и реконструкции запланированных объектов</t>
  </si>
  <si>
    <t xml:space="preserve">Проведение выборочного капитального ремонта многоквартирных домов с предоставлением субсидии из местного бюджета </t>
  </si>
  <si>
    <t>Завершенное строительство объектов коммунального хозяйства</t>
  </si>
  <si>
    <t>Мероприятие по развитию систем коммунальной инфраструктуры</t>
  </si>
  <si>
    <t>Старший инспектор отдела ЖКХ Администрации АГП     Бондаренко М.В.</t>
  </si>
  <si>
    <t xml:space="preserve">Обеспечение реализации подпрограммы </t>
  </si>
  <si>
    <t>Начальник финансового отдела Милева О.С.</t>
  </si>
  <si>
    <t xml:space="preserve">Контрольное событие программы.         </t>
  </si>
  <si>
    <t>Субсидия на возмещение предприятиям  ЖКХ части платы граждан за коммунальные услуги</t>
  </si>
  <si>
    <t>Субсидия на возмещение предприятиям  ЖКХ части платы граждан за коммунальные услуги (софинансирование расходов)</t>
  </si>
  <si>
    <t>Контрольное событие программы.                           Предоставление субсидии</t>
  </si>
  <si>
    <t>3.9.   Основное                 Мероприятие</t>
  </si>
  <si>
    <t>3.10.   Основное                     Мероприятие</t>
  </si>
  <si>
    <t>Обеспечение  теплоснабжения многоквартирного дома</t>
  </si>
  <si>
    <t xml:space="preserve">3.11. Основное мероприятие </t>
  </si>
  <si>
    <t>Субсидия муниципальным унитарным предприятиям Аксайского городского поселения,оказывающим услуги в сфере жилищно-коммунального хозяйства,на возмещение затрат для уставной деятельности</t>
  </si>
  <si>
    <t>3.11.1 Мероприятие</t>
  </si>
  <si>
    <t>Выплата субсидии муниципальным унитарным предприятиям Аксайского городского поселения,оказывающим услуги в сфере жилищно-коммунального хозяйства,на возмещение затрат для уставной деятельности</t>
  </si>
  <si>
    <t xml:space="preserve"> Субсидия муниципальным унитарным предприятиям Аксайского городского поселения,оказывающим услуги в сфере жилищно-коммунального хозяйства,на возмещение затрат для уставной деятельности</t>
  </si>
  <si>
    <t>Контрольное событие программы.                           Предоставление субсидии.</t>
  </si>
  <si>
    <t>Повышение уровня комфортности и безопасности</t>
  </si>
  <si>
    <t>Повышение уровня комфортности</t>
  </si>
  <si>
    <t>Приобритение специальной техники</t>
  </si>
  <si>
    <t>Приобретение ,установка объектов благоустройства (малые архитектурные формы)</t>
  </si>
  <si>
    <t>Занятость подростков</t>
  </si>
  <si>
    <t>Мероприятия по перевозке тел умерших в морг на территории поселения</t>
  </si>
  <si>
    <t>Содержание мест захоронения</t>
  </si>
  <si>
    <t>Реконструкция и строительство новых объектов благоустройства</t>
  </si>
  <si>
    <t>Создание , реконструкция объектов благоустройства (строительство скверов)</t>
  </si>
  <si>
    <t>Создание , реконструкция объектов благоустройства (строительство скверов),ПСД</t>
  </si>
  <si>
    <t xml:space="preserve">Разработка ПСД </t>
  </si>
  <si>
    <t>4.1.16. Мероприятие</t>
  </si>
  <si>
    <t xml:space="preserve">Ведущий специалист МКУ АГП "Благоустройство и ЖКХ" М.Н. Тарасова </t>
  </si>
  <si>
    <t>Ведущий специалист МКУ АГП "Благоустройство и ЖКХ" М.Н. Тарасова</t>
  </si>
  <si>
    <t>Ведущий специалист МКУ АГП "Благоустройство и ЖКХ"  М.Н. Тарасова</t>
  </si>
  <si>
    <t>4.9. Основное мероприятие</t>
  </si>
  <si>
    <t>4.8.      Основное           Мероприятие</t>
  </si>
  <si>
    <t>Установка и содержание указателей с наименованием улиц и домов</t>
  </si>
  <si>
    <t xml:space="preserve">Контрольное событие программы.          </t>
  </si>
  <si>
    <t xml:space="preserve">Контрольное событие программы.                                                                  Наличие указателей с наименованием.   </t>
  </si>
  <si>
    <t>Приложение №1 к постановлению  Администрации</t>
  </si>
  <si>
    <t>2.1.2. Мероприятие</t>
  </si>
  <si>
    <t>2.1.3. Мероприятие</t>
  </si>
  <si>
    <t xml:space="preserve">Главный специалист отдела ЖКХ сектора муниципального жилищного контроля АГП Р.Т. Зинаков </t>
  </si>
  <si>
    <t>Выкуп жилых помещений у собственников (софинансирование расходов)</t>
  </si>
  <si>
    <t>3.3.2                          Мероприятие</t>
  </si>
  <si>
    <t>Аксайского городского поселения</t>
  </si>
  <si>
    <t>Заместитель Главы Администрации Аксайского городского поселения Д.А. Бобков</t>
  </si>
  <si>
    <t xml:space="preserve">Заместитель Главы Администрации Аксайского городского поселения Д.А. Бобков </t>
  </si>
  <si>
    <t>Заместитель Главы Администрации Аксайского городского поселения Д.А. Блбков</t>
  </si>
  <si>
    <t>Заместитель Главы Администрации Аксайского городского поселения  Д.А. Бобков</t>
  </si>
  <si>
    <t xml:space="preserve">Начальник сектора муниципального имущества и земельных отношений АГП  И.А.Пономарева </t>
  </si>
  <si>
    <t>Заместитель Главы Администрации Аксайского городского поселения Д.А.Бобков</t>
  </si>
  <si>
    <t>Начальник  МКУ АГП "Благоустройство и ЖКХ" А.С.Куленок</t>
  </si>
  <si>
    <t>Заместитель Главы Администрации Аксайского городского поселения Д.А.Бобков, Заместитель Главы Администрации Аксайского городского поселения О.А. Калинина</t>
  </si>
  <si>
    <t>Заместитель Главы Администрации Аксайского городского поселения Д.А.Бобков, начальник  МКУ АГП "Благоустройство и ЖКХ" А.С.Куленок</t>
  </si>
  <si>
    <t xml:space="preserve">от . . 2017   № </t>
  </si>
  <si>
    <r>
      <t>План реализации муниципальной программы "Обеспечение качественными жилищно-коммунальными услугами и благоустройство территории Аксайского городского поселения" на</t>
    </r>
    <r>
      <rPr>
        <b/>
        <sz val="10"/>
        <color indexed="8"/>
        <rFont val="Times New Roman"/>
        <family val="1"/>
      </rPr>
      <t xml:space="preserve"> 2018</t>
    </r>
    <r>
      <rPr>
        <b/>
        <sz val="11"/>
        <color indexed="8"/>
        <rFont val="Times New Roman"/>
        <family val="1"/>
      </rPr>
      <t xml:space="preserve"> год</t>
    </r>
  </si>
  <si>
    <t xml:space="preserve">с 01.01.2018. по 31.12.2018г. </t>
  </si>
  <si>
    <t>с 01.01.2018. по 31.12.2018г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</si>
</sst>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8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/>
    </xf>
    <xf numFmtId="184" fontId="6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184" fontId="8" fillId="35" borderId="10" xfId="0" applyNumberFormat="1" applyFont="1" applyFill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8" fillId="35" borderId="10" xfId="0" applyFont="1" applyFill="1" applyBorder="1" applyAlignment="1">
      <alignment horizontal="left" vertical="top" wrapText="1"/>
    </xf>
    <xf numFmtId="0" fontId="9" fillId="35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184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84" fontId="10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0" fontId="8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justify" vertical="center" wrapText="1"/>
    </xf>
    <xf numFmtId="14" fontId="2" fillId="0" borderId="10" xfId="0" applyNumberFormat="1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184" fontId="8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184" fontId="6" fillId="0" borderId="10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/>
    </xf>
    <xf numFmtId="0" fontId="36" fillId="35" borderId="0" xfId="0" applyFont="1" applyFill="1" applyAlignment="1">
      <alignment/>
    </xf>
    <xf numFmtId="0" fontId="36" fillId="0" borderId="0" xfId="0" applyFont="1" applyAlignment="1">
      <alignment/>
    </xf>
    <xf numFmtId="0" fontId="45" fillId="35" borderId="0" xfId="0" applyFont="1" applyFill="1" applyAlignment="1">
      <alignment/>
    </xf>
    <xf numFmtId="0" fontId="45" fillId="0" borderId="0" xfId="0" applyFont="1" applyAlignment="1">
      <alignment/>
    </xf>
    <xf numFmtId="0" fontId="2" fillId="35" borderId="0" xfId="0" applyFont="1" applyFill="1" applyAlignment="1">
      <alignment/>
    </xf>
    <xf numFmtId="184" fontId="8" fillId="35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1" fillId="0" borderId="0" xfId="0" applyFont="1" applyAlignment="1">
      <alignment/>
    </xf>
    <xf numFmtId="184" fontId="2" fillId="37" borderId="10" xfId="0" applyNumberFormat="1" applyFont="1" applyFill="1" applyBorder="1" applyAlignment="1">
      <alignment horizontal="center" vertical="center"/>
    </xf>
    <xf numFmtId="184" fontId="2" fillId="37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10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"/>
  <sheetViews>
    <sheetView tabSelected="1" zoomScale="80" zoomScaleNormal="80" zoomScalePageLayoutView="0" workbookViewId="0" topLeftCell="A1">
      <pane xSplit="5" ySplit="9" topLeftCell="F9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G100" sqref="G100"/>
    </sheetView>
  </sheetViews>
  <sheetFormatPr defaultColWidth="9.140625" defaultRowHeight="15"/>
  <cols>
    <col min="1" max="1" width="16.8515625" style="53" customWidth="1"/>
    <col min="2" max="2" width="39.421875" style="0" customWidth="1"/>
    <col min="3" max="3" width="27.7109375" style="53" customWidth="1"/>
    <col min="4" max="4" width="38.7109375" style="0" customWidth="1"/>
    <col min="5" max="5" width="15.28125" style="1" customWidth="1"/>
    <col min="6" max="6" width="11.28125" style="0" customWidth="1"/>
    <col min="7" max="7" width="10.28125" style="0" customWidth="1"/>
    <col min="8" max="8" width="11.140625" style="0" customWidth="1"/>
    <col min="9" max="9" width="10.7109375" style="0" customWidth="1"/>
    <col min="10" max="10" width="13.00390625" style="0" customWidth="1"/>
    <col min="11" max="11" width="0.42578125" style="0" customWidth="1"/>
    <col min="12" max="12" width="9.140625" style="0" hidden="1" customWidth="1"/>
  </cols>
  <sheetData>
    <row r="1" spans="1:12" ht="15">
      <c r="A1" s="49"/>
      <c r="B1" s="10"/>
      <c r="C1" s="49"/>
      <c r="D1" s="10"/>
      <c r="E1" s="11"/>
      <c r="F1" s="10" t="s">
        <v>232</v>
      </c>
      <c r="G1" s="10"/>
      <c r="H1" s="10"/>
      <c r="I1" s="10"/>
      <c r="J1" s="10"/>
      <c r="K1" s="10"/>
      <c r="L1" s="10"/>
    </row>
    <row r="2" spans="1:12" ht="15">
      <c r="A2" s="49"/>
      <c r="B2" s="48"/>
      <c r="C2" s="50"/>
      <c r="D2" s="48"/>
      <c r="E2" s="11"/>
      <c r="F2" s="10" t="s">
        <v>238</v>
      </c>
      <c r="G2" s="10"/>
      <c r="H2" s="10"/>
      <c r="I2" s="10"/>
      <c r="J2" s="10"/>
      <c r="K2" s="10"/>
      <c r="L2" s="10"/>
    </row>
    <row r="3" spans="1:12" ht="15">
      <c r="A3" s="49"/>
      <c r="B3" s="10"/>
      <c r="C3" s="49"/>
      <c r="D3" s="10"/>
      <c r="E3" s="11"/>
      <c r="F3" s="85" t="s">
        <v>248</v>
      </c>
      <c r="G3" s="85"/>
      <c r="H3" s="10"/>
      <c r="I3" s="10"/>
      <c r="J3" s="10"/>
      <c r="K3" s="10"/>
      <c r="L3" s="10"/>
    </row>
    <row r="4" spans="1:12" ht="15">
      <c r="A4" s="87" t="s">
        <v>249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3.75" customHeight="1">
      <c r="A5" s="51"/>
      <c r="B5" s="12"/>
      <c r="C5" s="51"/>
      <c r="D5" s="12"/>
      <c r="E5" s="13"/>
      <c r="F5" s="12"/>
      <c r="G5" s="12"/>
      <c r="H5" s="12"/>
      <c r="I5" s="12"/>
      <c r="J5" s="12"/>
      <c r="K5" s="12"/>
      <c r="L5" s="12"/>
    </row>
    <row r="6" spans="1:12" ht="16.5" customHeight="1">
      <c r="A6" s="88" t="s">
        <v>1</v>
      </c>
      <c r="B6" s="90" t="s">
        <v>2</v>
      </c>
      <c r="C6" s="91" t="s">
        <v>3</v>
      </c>
      <c r="D6" s="90" t="s">
        <v>5</v>
      </c>
      <c r="E6" s="90" t="s">
        <v>4</v>
      </c>
      <c r="F6" s="92" t="s">
        <v>6</v>
      </c>
      <c r="G6" s="92"/>
      <c r="H6" s="92"/>
      <c r="I6" s="92"/>
      <c r="J6" s="92"/>
      <c r="K6" s="12"/>
      <c r="L6" s="12"/>
    </row>
    <row r="7" spans="1:12" ht="27.75" customHeight="1">
      <c r="A7" s="89"/>
      <c r="B7" s="90"/>
      <c r="C7" s="91"/>
      <c r="D7" s="90"/>
      <c r="E7" s="90"/>
      <c r="F7" s="58" t="s">
        <v>7</v>
      </c>
      <c r="G7" s="58" t="s">
        <v>8</v>
      </c>
      <c r="H7" s="58" t="s">
        <v>9</v>
      </c>
      <c r="I7" s="58" t="s">
        <v>10</v>
      </c>
      <c r="J7" s="58" t="s">
        <v>11</v>
      </c>
      <c r="K7" s="12"/>
      <c r="L7" s="12"/>
    </row>
    <row r="8" spans="1:12" ht="18.75" customHeight="1">
      <c r="A8" s="52">
        <v>1</v>
      </c>
      <c r="B8" s="14">
        <v>2</v>
      </c>
      <c r="C8" s="52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2"/>
      <c r="L8" s="12"/>
    </row>
    <row r="9" spans="1:12" ht="15">
      <c r="A9" s="52"/>
      <c r="B9" s="14"/>
      <c r="C9" s="52"/>
      <c r="D9" s="14"/>
      <c r="E9" s="14"/>
      <c r="F9" s="14"/>
      <c r="G9" s="14"/>
      <c r="H9" s="14"/>
      <c r="I9" s="14"/>
      <c r="J9" s="14"/>
      <c r="K9" s="12"/>
      <c r="L9" s="12"/>
    </row>
    <row r="10" spans="1:256" s="2" customFormat="1" ht="112.5" customHeight="1">
      <c r="A10" s="38" t="s">
        <v>70</v>
      </c>
      <c r="B10" s="76" t="s">
        <v>133</v>
      </c>
      <c r="C10" s="38" t="s">
        <v>239</v>
      </c>
      <c r="D10" s="38" t="s">
        <v>30</v>
      </c>
      <c r="E10" s="18" t="s">
        <v>250</v>
      </c>
      <c r="F10" s="75">
        <f>F11</f>
        <v>10000</v>
      </c>
      <c r="G10" s="75">
        <f>G11</f>
        <v>0</v>
      </c>
      <c r="H10" s="75">
        <f>H11</f>
        <v>0</v>
      </c>
      <c r="I10" s="75">
        <f>I11</f>
        <v>10000</v>
      </c>
      <c r="J10" s="75">
        <f>J11</f>
        <v>0</v>
      </c>
      <c r="K10" s="20"/>
      <c r="L10" s="20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</row>
    <row r="11" spans="1:12" s="5" customFormat="1" ht="57.75" customHeight="1">
      <c r="A11" s="34" t="s">
        <v>71</v>
      </c>
      <c r="B11" s="35" t="s">
        <v>69</v>
      </c>
      <c r="C11" s="35" t="s">
        <v>239</v>
      </c>
      <c r="D11" s="35" t="s">
        <v>25</v>
      </c>
      <c r="E11" s="18" t="s">
        <v>250</v>
      </c>
      <c r="F11" s="31">
        <f>F12</f>
        <v>10000</v>
      </c>
      <c r="G11" s="31">
        <f aca="true" t="shared" si="0" ref="G11:L11">G12</f>
        <v>0</v>
      </c>
      <c r="H11" s="31">
        <f t="shared" si="0"/>
        <v>0</v>
      </c>
      <c r="I11" s="31">
        <f t="shared" si="0"/>
        <v>10000</v>
      </c>
      <c r="J11" s="31">
        <f t="shared" si="0"/>
        <v>0</v>
      </c>
      <c r="K11" s="31">
        <f t="shared" si="0"/>
        <v>0</v>
      </c>
      <c r="L11" s="31">
        <f t="shared" si="0"/>
        <v>0</v>
      </c>
    </row>
    <row r="12" spans="1:12" s="4" customFormat="1" ht="81" customHeight="1">
      <c r="A12" s="37" t="s">
        <v>185</v>
      </c>
      <c r="B12" s="36" t="s">
        <v>171</v>
      </c>
      <c r="C12" s="36" t="s">
        <v>139</v>
      </c>
      <c r="D12" s="36" t="s">
        <v>193</v>
      </c>
      <c r="E12" s="15" t="s">
        <v>250</v>
      </c>
      <c r="F12" s="25">
        <f>SUM(G12:J12)</f>
        <v>10000</v>
      </c>
      <c r="G12" s="25">
        <v>0</v>
      </c>
      <c r="H12" s="25">
        <v>0</v>
      </c>
      <c r="I12" s="25">
        <v>10000</v>
      </c>
      <c r="J12" s="25">
        <v>0</v>
      </c>
      <c r="K12" s="16"/>
      <c r="L12" s="16"/>
    </row>
    <row r="13" spans="1:12" s="4" customFormat="1" ht="81" customHeight="1">
      <c r="A13" s="37"/>
      <c r="B13" s="37" t="s">
        <v>172</v>
      </c>
      <c r="C13" s="37" t="s">
        <v>240</v>
      </c>
      <c r="D13" s="37" t="s">
        <v>55</v>
      </c>
      <c r="E13" s="15" t="s">
        <v>250</v>
      </c>
      <c r="F13" s="24" t="s">
        <v>24</v>
      </c>
      <c r="G13" s="24" t="s">
        <v>24</v>
      </c>
      <c r="H13" s="24" t="s">
        <v>24</v>
      </c>
      <c r="I13" s="24" t="s">
        <v>24</v>
      </c>
      <c r="J13" s="24" t="s">
        <v>24</v>
      </c>
      <c r="K13" s="16"/>
      <c r="L13" s="16"/>
    </row>
    <row r="14" spans="1:12" s="66" customFormat="1" ht="62.25" customHeight="1">
      <c r="A14" s="67" t="s">
        <v>72</v>
      </c>
      <c r="B14" s="67" t="s">
        <v>73</v>
      </c>
      <c r="C14" s="67" t="s">
        <v>239</v>
      </c>
      <c r="D14" s="67" t="s">
        <v>26</v>
      </c>
      <c r="E14" s="18" t="s">
        <v>250</v>
      </c>
      <c r="F14" s="63">
        <f>G14+I14</f>
        <v>1400</v>
      </c>
      <c r="G14" s="63">
        <f>G15</f>
        <v>0</v>
      </c>
      <c r="H14" s="63">
        <f>H15</f>
        <v>0</v>
      </c>
      <c r="I14" s="63">
        <f>I15</f>
        <v>1400</v>
      </c>
      <c r="J14" s="63">
        <f>J15</f>
        <v>0</v>
      </c>
      <c r="K14" s="65"/>
      <c r="L14" s="65"/>
    </row>
    <row r="15" spans="1:63" ht="81" customHeight="1">
      <c r="A15" s="61" t="s">
        <v>74</v>
      </c>
      <c r="B15" s="62" t="s">
        <v>75</v>
      </c>
      <c r="C15" s="35" t="s">
        <v>239</v>
      </c>
      <c r="D15" s="35" t="s">
        <v>27</v>
      </c>
      <c r="E15" s="18" t="s">
        <v>250</v>
      </c>
      <c r="F15" s="63">
        <f>I15</f>
        <v>1400</v>
      </c>
      <c r="G15" s="63">
        <f>G16</f>
        <v>0</v>
      </c>
      <c r="H15" s="63">
        <f>0</f>
        <v>0</v>
      </c>
      <c r="I15" s="63">
        <f>I16+I17</f>
        <v>1400</v>
      </c>
      <c r="J15" s="63">
        <f>0</f>
        <v>0</v>
      </c>
      <c r="K15" s="20"/>
      <c r="L15" s="20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</row>
    <row r="16" spans="1:63" ht="81" customHeight="1">
      <c r="A16" s="86" t="s">
        <v>233</v>
      </c>
      <c r="B16" s="45" t="s">
        <v>236</v>
      </c>
      <c r="C16" s="36" t="s">
        <v>235</v>
      </c>
      <c r="D16" s="36" t="s">
        <v>236</v>
      </c>
      <c r="E16" s="15" t="s">
        <v>250</v>
      </c>
      <c r="F16" s="28">
        <f>G16+I16</f>
        <v>0</v>
      </c>
      <c r="G16" s="28">
        <v>0</v>
      </c>
      <c r="H16" s="28">
        <v>0</v>
      </c>
      <c r="I16" s="28">
        <v>0</v>
      </c>
      <c r="J16" s="28">
        <v>0</v>
      </c>
      <c r="K16" s="20"/>
      <c r="L16" s="20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</row>
    <row r="17" spans="1:63" s="3" customFormat="1" ht="65.25" customHeight="1">
      <c r="A17" s="36" t="s">
        <v>234</v>
      </c>
      <c r="B17" s="36" t="s">
        <v>165</v>
      </c>
      <c r="C17" s="36" t="s">
        <v>146</v>
      </c>
      <c r="D17" s="36" t="s">
        <v>26</v>
      </c>
      <c r="E17" s="15" t="s">
        <v>250</v>
      </c>
      <c r="F17" s="27">
        <f>I17</f>
        <v>1400</v>
      </c>
      <c r="G17" s="28">
        <v>0</v>
      </c>
      <c r="H17" s="28">
        <v>0</v>
      </c>
      <c r="I17" s="27">
        <v>1400</v>
      </c>
      <c r="J17" s="27">
        <v>0</v>
      </c>
      <c r="K17" s="20"/>
      <c r="L17" s="20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</row>
    <row r="18" spans="1:12" s="66" customFormat="1" ht="66" customHeight="1">
      <c r="A18" s="36"/>
      <c r="B18" s="36" t="s">
        <v>164</v>
      </c>
      <c r="C18" s="36" t="s">
        <v>241</v>
      </c>
      <c r="D18" s="36" t="s">
        <v>56</v>
      </c>
      <c r="E18" s="64" t="s">
        <v>250</v>
      </c>
      <c r="F18" s="68" t="s">
        <v>24</v>
      </c>
      <c r="G18" s="68" t="s">
        <v>24</v>
      </c>
      <c r="H18" s="68" t="s">
        <v>24</v>
      </c>
      <c r="I18" s="68" t="s">
        <v>24</v>
      </c>
      <c r="J18" s="68" t="s">
        <v>24</v>
      </c>
      <c r="K18" s="65"/>
      <c r="L18" s="65"/>
    </row>
    <row r="19" spans="1:63" s="7" customFormat="1" ht="95.25" customHeight="1">
      <c r="A19" s="33" t="s">
        <v>76</v>
      </c>
      <c r="B19" s="32" t="s">
        <v>77</v>
      </c>
      <c r="C19" s="32" t="s">
        <v>239</v>
      </c>
      <c r="D19" s="32" t="s">
        <v>28</v>
      </c>
      <c r="E19" s="93" t="s">
        <v>250</v>
      </c>
      <c r="F19" s="63">
        <f>I19+G19</f>
        <v>91969.5</v>
      </c>
      <c r="G19" s="63">
        <f>G46</f>
        <v>9961.2</v>
      </c>
      <c r="H19" s="63">
        <f>0</f>
        <v>0</v>
      </c>
      <c r="I19" s="63">
        <f>I20+I24+I26+I32+I35+I38+I41+I44+I46+I49+I51</f>
        <v>82008.3</v>
      </c>
      <c r="J19" s="63">
        <f>0</f>
        <v>0</v>
      </c>
      <c r="K19" s="55"/>
      <c r="L19" s="55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</row>
    <row r="20" spans="1:63" s="8" customFormat="1" ht="56.25" customHeight="1">
      <c r="A20" s="41" t="s">
        <v>79</v>
      </c>
      <c r="B20" s="42" t="s">
        <v>78</v>
      </c>
      <c r="C20" s="38" t="s">
        <v>239</v>
      </c>
      <c r="D20" s="38" t="s">
        <v>29</v>
      </c>
      <c r="E20" s="19" t="s">
        <v>250</v>
      </c>
      <c r="F20" s="30">
        <f>F21+F22</f>
        <v>496</v>
      </c>
      <c r="G20" s="30">
        <f>G21+G22</f>
        <v>0</v>
      </c>
      <c r="H20" s="30">
        <f>H21+H22</f>
        <v>0</v>
      </c>
      <c r="I20" s="30">
        <f>I21+I22</f>
        <v>496</v>
      </c>
      <c r="J20" s="30">
        <f>J21+J22</f>
        <v>0</v>
      </c>
      <c r="K20" s="20"/>
      <c r="L20" s="20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</row>
    <row r="21" spans="1:63" ht="61.5" customHeight="1">
      <c r="A21" s="60" t="s">
        <v>80</v>
      </c>
      <c r="B21" s="43" t="s">
        <v>81</v>
      </c>
      <c r="C21" s="36" t="s">
        <v>139</v>
      </c>
      <c r="D21" s="36" t="s">
        <v>31</v>
      </c>
      <c r="E21" s="15" t="s">
        <v>250</v>
      </c>
      <c r="F21" s="26">
        <f>I21</f>
        <v>496</v>
      </c>
      <c r="G21" s="26">
        <v>0</v>
      </c>
      <c r="H21" s="26">
        <v>0</v>
      </c>
      <c r="I21" s="26">
        <v>496</v>
      </c>
      <c r="J21" s="26">
        <v>0</v>
      </c>
      <c r="K21" s="20"/>
      <c r="L21" s="20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</row>
    <row r="22" spans="1:63" s="80" customFormat="1" ht="63.75" customHeight="1">
      <c r="A22" s="77" t="s">
        <v>190</v>
      </c>
      <c r="B22" s="37" t="s">
        <v>175</v>
      </c>
      <c r="C22" s="36" t="s">
        <v>139</v>
      </c>
      <c r="D22" s="37" t="s">
        <v>176</v>
      </c>
      <c r="E22" s="78" t="s">
        <v>250</v>
      </c>
      <c r="F22" s="25">
        <f>I22</f>
        <v>0</v>
      </c>
      <c r="G22" s="25">
        <v>0</v>
      </c>
      <c r="H22" s="25">
        <v>0</v>
      </c>
      <c r="I22" s="25">
        <v>0</v>
      </c>
      <c r="J22" s="25">
        <v>0</v>
      </c>
      <c r="K22" s="74"/>
      <c r="L22" s="74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</row>
    <row r="23" spans="1:63" s="6" customFormat="1" ht="63.75" customHeight="1">
      <c r="A23" s="37"/>
      <c r="B23" s="37" t="s">
        <v>57</v>
      </c>
      <c r="C23" s="37" t="s">
        <v>239</v>
      </c>
      <c r="D23" s="37" t="s">
        <v>58</v>
      </c>
      <c r="E23" s="17" t="s">
        <v>250</v>
      </c>
      <c r="F23" s="24" t="s">
        <v>24</v>
      </c>
      <c r="G23" s="24" t="s">
        <v>24</v>
      </c>
      <c r="H23" s="24" t="s">
        <v>24</v>
      </c>
      <c r="I23" s="24" t="s">
        <v>24</v>
      </c>
      <c r="J23" s="24" t="s">
        <v>24</v>
      </c>
      <c r="K23" s="55"/>
      <c r="L23" s="55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</row>
    <row r="24" spans="1:63" s="8" customFormat="1" ht="61.5" customHeight="1">
      <c r="A24" s="38" t="s">
        <v>179</v>
      </c>
      <c r="B24" s="42" t="s">
        <v>187</v>
      </c>
      <c r="C24" s="38" t="s">
        <v>239</v>
      </c>
      <c r="D24" s="38" t="s">
        <v>33</v>
      </c>
      <c r="E24" s="19" t="s">
        <v>250</v>
      </c>
      <c r="F24" s="30">
        <f>I24</f>
        <v>0</v>
      </c>
      <c r="G24" s="30">
        <v>0</v>
      </c>
      <c r="H24" s="30">
        <v>0</v>
      </c>
      <c r="I24" s="30">
        <f>0</f>
        <v>0</v>
      </c>
      <c r="J24" s="30">
        <v>0</v>
      </c>
      <c r="K24" s="20"/>
      <c r="L24" s="20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</row>
    <row r="25" spans="1:63" ht="66.75" customHeight="1">
      <c r="A25" s="37"/>
      <c r="B25" s="37" t="s">
        <v>57</v>
      </c>
      <c r="C25" s="37" t="s">
        <v>239</v>
      </c>
      <c r="D25" s="36" t="s">
        <v>68</v>
      </c>
      <c r="E25" s="15" t="s">
        <v>250</v>
      </c>
      <c r="F25" s="24" t="s">
        <v>24</v>
      </c>
      <c r="G25" s="24" t="s">
        <v>24</v>
      </c>
      <c r="H25" s="24" t="s">
        <v>24</v>
      </c>
      <c r="I25" s="24" t="s">
        <v>24</v>
      </c>
      <c r="J25" s="24" t="s">
        <v>24</v>
      </c>
      <c r="K25" s="20"/>
      <c r="L25" s="20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</row>
    <row r="26" spans="1:63" s="71" customFormat="1" ht="66.75" customHeight="1">
      <c r="A26" s="38" t="s">
        <v>177</v>
      </c>
      <c r="B26" s="42" t="s">
        <v>186</v>
      </c>
      <c r="C26" s="47" t="s">
        <v>242</v>
      </c>
      <c r="D26" s="67" t="s">
        <v>33</v>
      </c>
      <c r="E26" s="22" t="s">
        <v>250</v>
      </c>
      <c r="F26" s="31">
        <f>I26</f>
        <v>59831.8</v>
      </c>
      <c r="G26" s="31">
        <f>G27</f>
        <v>0</v>
      </c>
      <c r="H26" s="31">
        <f>H27</f>
        <v>0</v>
      </c>
      <c r="I26" s="31">
        <f>I27+I28+I29+I30</f>
        <v>59831.8</v>
      </c>
      <c r="J26" s="31">
        <f>J27</f>
        <v>0</v>
      </c>
      <c r="K26" s="69"/>
      <c r="L26" s="69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</row>
    <row r="27" spans="1:63" ht="66.75" customHeight="1">
      <c r="A27" s="37" t="s">
        <v>178</v>
      </c>
      <c r="B27" s="37" t="s">
        <v>82</v>
      </c>
      <c r="C27" s="36" t="s">
        <v>139</v>
      </c>
      <c r="D27" s="36" t="s">
        <v>34</v>
      </c>
      <c r="E27" s="17" t="s">
        <v>250</v>
      </c>
      <c r="F27" s="25">
        <f>SUM(G27:J27)</f>
        <v>2000</v>
      </c>
      <c r="G27" s="26">
        <v>0</v>
      </c>
      <c r="H27" s="26">
        <v>0</v>
      </c>
      <c r="I27" s="26">
        <v>2000</v>
      </c>
      <c r="J27" s="26">
        <v>0</v>
      </c>
      <c r="K27" s="20"/>
      <c r="L27" s="20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</row>
    <row r="28" spans="1:63" ht="66.75" customHeight="1">
      <c r="A28" s="83" t="s">
        <v>237</v>
      </c>
      <c r="B28" s="37" t="s">
        <v>83</v>
      </c>
      <c r="C28" s="36" t="s">
        <v>139</v>
      </c>
      <c r="D28" s="36" t="s">
        <v>32</v>
      </c>
      <c r="E28" s="17" t="s">
        <v>250</v>
      </c>
      <c r="F28" s="25">
        <f>I28</f>
        <v>250</v>
      </c>
      <c r="G28" s="26">
        <v>0</v>
      </c>
      <c r="H28" s="26">
        <v>0</v>
      </c>
      <c r="I28" s="26">
        <v>250</v>
      </c>
      <c r="J28" s="26">
        <v>0</v>
      </c>
      <c r="K28" s="20"/>
      <c r="L28" s="20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</row>
    <row r="29" spans="1:63" ht="66.75" customHeight="1">
      <c r="A29" s="83" t="s">
        <v>188</v>
      </c>
      <c r="B29" s="37" t="s">
        <v>84</v>
      </c>
      <c r="C29" s="36" t="s">
        <v>139</v>
      </c>
      <c r="D29" s="36" t="s">
        <v>35</v>
      </c>
      <c r="E29" s="17" t="s">
        <v>250</v>
      </c>
      <c r="F29" s="25">
        <f>I29</f>
        <v>50</v>
      </c>
      <c r="G29" s="26">
        <v>0</v>
      </c>
      <c r="H29" s="26">
        <v>0</v>
      </c>
      <c r="I29" s="26">
        <f>350-300</f>
        <v>50</v>
      </c>
      <c r="J29" s="26">
        <v>0</v>
      </c>
      <c r="K29" s="20"/>
      <c r="L29" s="20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</row>
    <row r="30" spans="1:63" ht="66.75" customHeight="1">
      <c r="A30" s="83" t="s">
        <v>189</v>
      </c>
      <c r="B30" s="37" t="s">
        <v>184</v>
      </c>
      <c r="C30" s="36" t="s">
        <v>139</v>
      </c>
      <c r="D30" s="36" t="s">
        <v>192</v>
      </c>
      <c r="E30" s="17" t="s">
        <v>250</v>
      </c>
      <c r="F30" s="25">
        <f>I30</f>
        <v>57531.8</v>
      </c>
      <c r="G30" s="26">
        <v>0</v>
      </c>
      <c r="H30" s="26">
        <v>0</v>
      </c>
      <c r="I30" s="26">
        <v>57531.8</v>
      </c>
      <c r="J30" s="26">
        <v>0</v>
      </c>
      <c r="K30" s="20"/>
      <c r="L30" s="20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</row>
    <row r="31" spans="1:63" ht="66.75" customHeight="1">
      <c r="A31" s="37"/>
      <c r="B31" s="37" t="s">
        <v>57</v>
      </c>
      <c r="C31" s="37" t="s">
        <v>239</v>
      </c>
      <c r="D31" s="36" t="s">
        <v>194</v>
      </c>
      <c r="E31" s="17" t="s">
        <v>250</v>
      </c>
      <c r="F31" s="24" t="s">
        <v>24</v>
      </c>
      <c r="G31" s="24" t="s">
        <v>24</v>
      </c>
      <c r="H31" s="24" t="s">
        <v>24</v>
      </c>
      <c r="I31" s="24" t="s">
        <v>24</v>
      </c>
      <c r="J31" s="24" t="s">
        <v>24</v>
      </c>
      <c r="K31" s="20"/>
      <c r="L31" s="20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</row>
    <row r="32" spans="1:256" s="8" customFormat="1" ht="66" customHeight="1">
      <c r="A32" s="38" t="s">
        <v>138</v>
      </c>
      <c r="B32" s="42" t="s">
        <v>195</v>
      </c>
      <c r="C32" s="38" t="s">
        <v>239</v>
      </c>
      <c r="D32" s="38" t="s">
        <v>36</v>
      </c>
      <c r="E32" s="19" t="s">
        <v>250</v>
      </c>
      <c r="F32" s="30">
        <f>I32</f>
        <v>100</v>
      </c>
      <c r="G32" s="30">
        <f>G33</f>
        <v>0</v>
      </c>
      <c r="H32" s="30">
        <f>H33</f>
        <v>0</v>
      </c>
      <c r="I32" s="30">
        <v>100</v>
      </c>
      <c r="J32" s="30">
        <f>J33</f>
        <v>0</v>
      </c>
      <c r="K32" s="20"/>
      <c r="L32" s="20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</row>
    <row r="33" spans="1:63" ht="99" customHeight="1">
      <c r="A33" s="37" t="s">
        <v>85</v>
      </c>
      <c r="B33" s="36" t="s">
        <v>149</v>
      </c>
      <c r="C33" s="36" t="s">
        <v>139</v>
      </c>
      <c r="D33" s="36" t="s">
        <v>36</v>
      </c>
      <c r="E33" s="15" t="s">
        <v>250</v>
      </c>
      <c r="F33" s="26">
        <f>I33</f>
        <v>100</v>
      </c>
      <c r="G33" s="26">
        <v>0</v>
      </c>
      <c r="H33" s="26">
        <v>0</v>
      </c>
      <c r="I33" s="26">
        <f>100</f>
        <v>100</v>
      </c>
      <c r="J33" s="26">
        <v>0</v>
      </c>
      <c r="K33" s="20"/>
      <c r="L33" s="20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</row>
    <row r="34" spans="1:63" ht="54" customHeight="1">
      <c r="A34" s="37"/>
      <c r="B34" s="37" t="s">
        <v>59</v>
      </c>
      <c r="C34" s="37" t="s">
        <v>239</v>
      </c>
      <c r="D34" s="37" t="s">
        <v>60</v>
      </c>
      <c r="E34" s="17" t="s">
        <v>250</v>
      </c>
      <c r="F34" s="24" t="s">
        <v>24</v>
      </c>
      <c r="G34" s="24" t="s">
        <v>24</v>
      </c>
      <c r="H34" s="24" t="s">
        <v>24</v>
      </c>
      <c r="I34" s="24" t="s">
        <v>24</v>
      </c>
      <c r="J34" s="24" t="s">
        <v>24</v>
      </c>
      <c r="K34" s="20"/>
      <c r="L34" s="20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</row>
    <row r="35" spans="1:63" ht="64.5" customHeight="1">
      <c r="A35" s="34" t="s">
        <v>86</v>
      </c>
      <c r="B35" s="34" t="s">
        <v>191</v>
      </c>
      <c r="C35" s="34" t="s">
        <v>240</v>
      </c>
      <c r="D35" s="34" t="s">
        <v>36</v>
      </c>
      <c r="E35" s="22" t="s">
        <v>250</v>
      </c>
      <c r="F35" s="31">
        <f>F36</f>
        <v>85</v>
      </c>
      <c r="G35" s="31">
        <f>G36</f>
        <v>0</v>
      </c>
      <c r="H35" s="31">
        <f>H36</f>
        <v>0</v>
      </c>
      <c r="I35" s="31">
        <f>I36</f>
        <v>85</v>
      </c>
      <c r="J35" s="31">
        <f>J36</f>
        <v>0</v>
      </c>
      <c r="K35" s="20"/>
      <c r="L35" s="20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</row>
    <row r="36" spans="1:63" ht="95.25" customHeight="1">
      <c r="A36" s="37" t="s">
        <v>87</v>
      </c>
      <c r="B36" s="37" t="s">
        <v>88</v>
      </c>
      <c r="C36" s="36" t="s">
        <v>196</v>
      </c>
      <c r="D36" s="36" t="s">
        <v>36</v>
      </c>
      <c r="E36" s="17" t="s">
        <v>250</v>
      </c>
      <c r="F36" s="25">
        <f>SUM(G36:J36)</f>
        <v>85</v>
      </c>
      <c r="G36" s="26">
        <v>0</v>
      </c>
      <c r="H36" s="26">
        <v>0</v>
      </c>
      <c r="I36" s="25">
        <v>85</v>
      </c>
      <c r="J36" s="25">
        <v>0</v>
      </c>
      <c r="K36" s="20"/>
      <c r="L36" s="20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</row>
    <row r="37" spans="1:63" ht="61.5" customHeight="1">
      <c r="A37" s="37"/>
      <c r="B37" s="37" t="s">
        <v>59</v>
      </c>
      <c r="C37" s="37" t="s">
        <v>239</v>
      </c>
      <c r="D37" s="36" t="s">
        <v>60</v>
      </c>
      <c r="E37" s="17" t="s">
        <v>250</v>
      </c>
      <c r="F37" s="24" t="s">
        <v>24</v>
      </c>
      <c r="G37" s="24" t="s">
        <v>24</v>
      </c>
      <c r="H37" s="24" t="s">
        <v>24</v>
      </c>
      <c r="I37" s="24" t="s">
        <v>24</v>
      </c>
      <c r="J37" s="24" t="s">
        <v>24</v>
      </c>
      <c r="K37" s="20"/>
      <c r="L37" s="20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</row>
    <row r="38" spans="1:63" ht="66" customHeight="1">
      <c r="A38" s="34" t="s">
        <v>150</v>
      </c>
      <c r="B38" s="34" t="s">
        <v>151</v>
      </c>
      <c r="C38" s="34" t="s">
        <v>239</v>
      </c>
      <c r="D38" s="34" t="s">
        <v>151</v>
      </c>
      <c r="E38" s="22" t="s">
        <v>250</v>
      </c>
      <c r="F38" s="31">
        <f>F39</f>
        <v>370</v>
      </c>
      <c r="G38" s="31">
        <f>G39</f>
        <v>0</v>
      </c>
      <c r="H38" s="31">
        <f>H39</f>
        <v>0</v>
      </c>
      <c r="I38" s="31">
        <f>I39</f>
        <v>370</v>
      </c>
      <c r="J38" s="31">
        <f>J39</f>
        <v>0</v>
      </c>
      <c r="K38" s="20"/>
      <c r="L38" s="20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</row>
    <row r="39" spans="1:63" ht="63" customHeight="1">
      <c r="A39" s="37" t="s">
        <v>89</v>
      </c>
      <c r="B39" s="37" t="s">
        <v>151</v>
      </c>
      <c r="C39" s="36" t="s">
        <v>243</v>
      </c>
      <c r="D39" s="37" t="s">
        <v>151</v>
      </c>
      <c r="E39" s="17" t="s">
        <v>250</v>
      </c>
      <c r="F39" s="25">
        <f>SUM(G39:J39)</f>
        <v>370</v>
      </c>
      <c r="G39" s="26">
        <v>0</v>
      </c>
      <c r="H39" s="26">
        <v>0</v>
      </c>
      <c r="I39" s="25">
        <f>370</f>
        <v>370</v>
      </c>
      <c r="J39" s="25">
        <v>0</v>
      </c>
      <c r="K39" s="20"/>
      <c r="L39" s="20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</row>
    <row r="40" spans="1:63" ht="63" customHeight="1">
      <c r="A40" s="37"/>
      <c r="B40" s="37" t="s">
        <v>183</v>
      </c>
      <c r="C40" s="37" t="s">
        <v>239</v>
      </c>
      <c r="D40" s="37" t="s">
        <v>155</v>
      </c>
      <c r="E40" s="17" t="s">
        <v>250</v>
      </c>
      <c r="F40" s="24" t="s">
        <v>24</v>
      </c>
      <c r="G40" s="24" t="s">
        <v>24</v>
      </c>
      <c r="H40" s="24" t="s">
        <v>24</v>
      </c>
      <c r="I40" s="24" t="s">
        <v>24</v>
      </c>
      <c r="J40" s="24" t="s">
        <v>24</v>
      </c>
      <c r="K40" s="20"/>
      <c r="L40" s="20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</row>
    <row r="41" spans="1:63" ht="63" customHeight="1">
      <c r="A41" s="34" t="s">
        <v>180</v>
      </c>
      <c r="B41" s="34" t="s">
        <v>197</v>
      </c>
      <c r="C41" s="34" t="s">
        <v>244</v>
      </c>
      <c r="D41" s="34" t="s">
        <v>197</v>
      </c>
      <c r="E41" s="22" t="s">
        <v>250</v>
      </c>
      <c r="F41" s="31">
        <f>F42</f>
        <v>139.5</v>
      </c>
      <c r="G41" s="31">
        <f>G42</f>
        <v>0</v>
      </c>
      <c r="H41" s="31">
        <f>H42</f>
        <v>0</v>
      </c>
      <c r="I41" s="31">
        <f>I42</f>
        <v>139.5</v>
      </c>
      <c r="J41" s="31">
        <f>J42</f>
        <v>0</v>
      </c>
      <c r="K41" s="20"/>
      <c r="L41" s="20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</row>
    <row r="42" spans="1:63" ht="51" customHeight="1">
      <c r="A42" s="37" t="s">
        <v>90</v>
      </c>
      <c r="B42" s="37" t="s">
        <v>197</v>
      </c>
      <c r="C42" s="37" t="s">
        <v>198</v>
      </c>
      <c r="D42" s="37" t="s">
        <v>197</v>
      </c>
      <c r="E42" s="17" t="s">
        <v>250</v>
      </c>
      <c r="F42" s="82">
        <f>SUM(G42:J42)</f>
        <v>139.5</v>
      </c>
      <c r="G42" s="81">
        <v>0</v>
      </c>
      <c r="H42" s="81">
        <v>0</v>
      </c>
      <c r="I42" s="82">
        <v>139.5</v>
      </c>
      <c r="J42" s="25">
        <v>0</v>
      </c>
      <c r="K42" s="20"/>
      <c r="L42" s="20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</row>
    <row r="43" spans="1:63" ht="55.5" customHeight="1">
      <c r="A43" s="37"/>
      <c r="B43" s="36" t="s">
        <v>199</v>
      </c>
      <c r="C43" s="37" t="s">
        <v>239</v>
      </c>
      <c r="D43" s="36" t="s">
        <v>156</v>
      </c>
      <c r="E43" s="17" t="s">
        <v>250</v>
      </c>
      <c r="F43" s="25" t="s">
        <v>24</v>
      </c>
      <c r="G43" s="25" t="s">
        <v>24</v>
      </c>
      <c r="H43" s="25" t="s">
        <v>24</v>
      </c>
      <c r="I43" s="25" t="s">
        <v>24</v>
      </c>
      <c r="J43" s="25" t="s">
        <v>24</v>
      </c>
      <c r="K43" s="20"/>
      <c r="L43" s="20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</row>
    <row r="44" spans="1:63" ht="63" customHeight="1">
      <c r="A44" s="34" t="s">
        <v>181</v>
      </c>
      <c r="B44" s="34" t="s">
        <v>137</v>
      </c>
      <c r="C44" s="34" t="s">
        <v>244</v>
      </c>
      <c r="D44" s="34" t="s">
        <v>137</v>
      </c>
      <c r="E44" s="22" t="s">
        <v>250</v>
      </c>
      <c r="F44" s="31">
        <f>I44</f>
        <v>16288</v>
      </c>
      <c r="G44" s="31">
        <v>0</v>
      </c>
      <c r="H44" s="31">
        <v>0</v>
      </c>
      <c r="I44" s="31">
        <v>16288</v>
      </c>
      <c r="J44" s="31">
        <v>0</v>
      </c>
      <c r="K44" s="20"/>
      <c r="L44" s="20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</row>
    <row r="45" spans="1:63" ht="54.75" customHeight="1">
      <c r="A45" s="37"/>
      <c r="B45" s="36" t="s">
        <v>154</v>
      </c>
      <c r="C45" s="37" t="s">
        <v>244</v>
      </c>
      <c r="D45" s="37" t="s">
        <v>157</v>
      </c>
      <c r="E45" s="17" t="s">
        <v>250</v>
      </c>
      <c r="F45" s="24" t="s">
        <v>24</v>
      </c>
      <c r="G45" s="24" t="s">
        <v>24</v>
      </c>
      <c r="H45" s="24" t="s">
        <v>24</v>
      </c>
      <c r="I45" s="24" t="s">
        <v>24</v>
      </c>
      <c r="J45" s="24" t="s">
        <v>24</v>
      </c>
      <c r="K45" s="20"/>
      <c r="L45" s="20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</row>
    <row r="46" spans="1:63" s="73" customFormat="1" ht="54.75" customHeight="1">
      <c r="A46" s="34" t="s">
        <v>203</v>
      </c>
      <c r="B46" s="34" t="s">
        <v>200</v>
      </c>
      <c r="C46" s="34" t="s">
        <v>244</v>
      </c>
      <c r="D46" s="34" t="s">
        <v>200</v>
      </c>
      <c r="E46" s="22" t="s">
        <v>250</v>
      </c>
      <c r="F46" s="31">
        <f>G46+H46+I46+J46</f>
        <v>11919.2</v>
      </c>
      <c r="G46" s="31">
        <f>G47</f>
        <v>9961.2</v>
      </c>
      <c r="H46" s="31">
        <f>H47</f>
        <v>0</v>
      </c>
      <c r="I46" s="31">
        <f>I47</f>
        <v>1958</v>
      </c>
      <c r="J46" s="31">
        <f>J47</f>
        <v>0</v>
      </c>
      <c r="K46" s="55"/>
      <c r="L46" s="55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</row>
    <row r="47" spans="1:63" ht="54.75" customHeight="1">
      <c r="A47" s="37" t="s">
        <v>182</v>
      </c>
      <c r="B47" s="37" t="s">
        <v>201</v>
      </c>
      <c r="C47" s="37" t="s">
        <v>139</v>
      </c>
      <c r="D47" s="37" t="s">
        <v>200</v>
      </c>
      <c r="E47" s="17" t="s">
        <v>250</v>
      </c>
      <c r="F47" s="25">
        <f>G47+H47+I47+J47</f>
        <v>11919.2</v>
      </c>
      <c r="G47" s="25">
        <v>9961.2</v>
      </c>
      <c r="H47" s="25">
        <v>0</v>
      </c>
      <c r="I47" s="25">
        <v>1958</v>
      </c>
      <c r="J47" s="25">
        <v>0</v>
      </c>
      <c r="K47" s="20"/>
      <c r="L47" s="20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</row>
    <row r="48" spans="1:63" ht="54.75" customHeight="1">
      <c r="A48" s="37"/>
      <c r="B48" s="37" t="s">
        <v>202</v>
      </c>
      <c r="C48" s="37" t="s">
        <v>139</v>
      </c>
      <c r="D48" s="37" t="s">
        <v>158</v>
      </c>
      <c r="E48" s="17" t="s">
        <v>250</v>
      </c>
      <c r="F48" s="24" t="s">
        <v>24</v>
      </c>
      <c r="G48" s="24" t="s">
        <v>24</v>
      </c>
      <c r="H48" s="24" t="s">
        <v>24</v>
      </c>
      <c r="I48" s="24" t="s">
        <v>24</v>
      </c>
      <c r="J48" s="24" t="s">
        <v>24</v>
      </c>
      <c r="K48" s="20"/>
      <c r="L48" s="20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</row>
    <row r="49" spans="1:63" s="73" customFormat="1" ht="86.25" customHeight="1">
      <c r="A49" s="34" t="s">
        <v>204</v>
      </c>
      <c r="B49" s="34" t="s">
        <v>205</v>
      </c>
      <c r="C49" s="34" t="s">
        <v>244</v>
      </c>
      <c r="D49" s="34" t="s">
        <v>174</v>
      </c>
      <c r="E49" s="22" t="s">
        <v>250</v>
      </c>
      <c r="F49" s="31">
        <f>G49+H49+I49+J49</f>
        <v>0</v>
      </c>
      <c r="G49" s="31">
        <v>0</v>
      </c>
      <c r="H49" s="31">
        <v>0</v>
      </c>
      <c r="I49" s="31">
        <f>0</f>
        <v>0</v>
      </c>
      <c r="J49" s="31">
        <v>0</v>
      </c>
      <c r="K49" s="55"/>
      <c r="L49" s="55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</row>
    <row r="50" spans="1:63" ht="81" customHeight="1">
      <c r="A50" s="37"/>
      <c r="B50" s="36" t="s">
        <v>211</v>
      </c>
      <c r="C50" s="37" t="s">
        <v>244</v>
      </c>
      <c r="D50" s="37" t="s">
        <v>174</v>
      </c>
      <c r="E50" s="17" t="s">
        <v>250</v>
      </c>
      <c r="F50" s="24" t="s">
        <v>24</v>
      </c>
      <c r="G50" s="24" t="s">
        <v>24</v>
      </c>
      <c r="H50" s="24" t="s">
        <v>24</v>
      </c>
      <c r="I50" s="24" t="s">
        <v>24</v>
      </c>
      <c r="J50" s="24" t="s">
        <v>24</v>
      </c>
      <c r="K50" s="20"/>
      <c r="L50" s="20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</row>
    <row r="51" spans="1:63" ht="81" customHeight="1">
      <c r="A51" s="47" t="s">
        <v>206</v>
      </c>
      <c r="B51" s="47" t="s">
        <v>210</v>
      </c>
      <c r="C51" s="37" t="s">
        <v>244</v>
      </c>
      <c r="D51" s="37" t="s">
        <v>207</v>
      </c>
      <c r="E51" s="17" t="s">
        <v>250</v>
      </c>
      <c r="F51" s="31">
        <f>I51</f>
        <v>2740</v>
      </c>
      <c r="G51" s="31">
        <v>0</v>
      </c>
      <c r="H51" s="31">
        <v>0</v>
      </c>
      <c r="I51" s="31">
        <f>I52</f>
        <v>2740</v>
      </c>
      <c r="J51" s="31">
        <v>0</v>
      </c>
      <c r="K51" s="20"/>
      <c r="L51" s="20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</row>
    <row r="52" spans="1:63" ht="81" customHeight="1">
      <c r="A52" s="37" t="s">
        <v>208</v>
      </c>
      <c r="B52" s="37" t="s">
        <v>207</v>
      </c>
      <c r="C52" s="37" t="s">
        <v>139</v>
      </c>
      <c r="D52" s="37" t="s">
        <v>207</v>
      </c>
      <c r="E52" s="17" t="s">
        <v>250</v>
      </c>
      <c r="F52" s="25">
        <f>I52</f>
        <v>2740</v>
      </c>
      <c r="G52" s="25">
        <v>0</v>
      </c>
      <c r="H52" s="25">
        <v>0</v>
      </c>
      <c r="I52" s="25">
        <f>2740</f>
        <v>2740</v>
      </c>
      <c r="J52" s="25">
        <v>0</v>
      </c>
      <c r="K52" s="20"/>
      <c r="L52" s="20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</row>
    <row r="53" spans="1:63" ht="79.5" customHeight="1">
      <c r="A53" s="37"/>
      <c r="B53" s="36" t="s">
        <v>211</v>
      </c>
      <c r="C53" s="37" t="s">
        <v>244</v>
      </c>
      <c r="D53" s="37" t="s">
        <v>209</v>
      </c>
      <c r="E53" s="17" t="s">
        <v>250</v>
      </c>
      <c r="F53" s="24" t="s">
        <v>24</v>
      </c>
      <c r="G53" s="24" t="s">
        <v>24</v>
      </c>
      <c r="H53" s="24" t="s">
        <v>24</v>
      </c>
      <c r="I53" s="24" t="s">
        <v>24</v>
      </c>
      <c r="J53" s="24" t="s">
        <v>24</v>
      </c>
      <c r="K53" s="20"/>
      <c r="L53" s="20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</row>
    <row r="54" spans="1:63" s="2" customFormat="1" ht="131.25" customHeight="1">
      <c r="A54" s="38" t="s">
        <v>91</v>
      </c>
      <c r="B54" s="42" t="s">
        <v>92</v>
      </c>
      <c r="C54" s="38" t="s">
        <v>244</v>
      </c>
      <c r="D54" s="38" t="s">
        <v>38</v>
      </c>
      <c r="E54" s="22" t="s">
        <v>250</v>
      </c>
      <c r="F54" s="75">
        <f>I54</f>
        <v>68661.8</v>
      </c>
      <c r="G54" s="75">
        <f>G55+G73+G76+G80+G84+G88+G91</f>
        <v>0</v>
      </c>
      <c r="H54" s="75">
        <f>H55+H73+H76+H80+H84+H88+H91</f>
        <v>0</v>
      </c>
      <c r="I54" s="75">
        <f>I55+I73+I76+I80+I84+I88+I91+I96+I98</f>
        <v>68661.8</v>
      </c>
      <c r="J54" s="75">
        <f>J55+J73+J76+J80+J84+J88+J91</f>
        <v>0</v>
      </c>
      <c r="K54" s="21"/>
      <c r="L54" s="20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</row>
    <row r="55" spans="1:63" ht="60.75" customHeight="1">
      <c r="A55" s="39" t="s">
        <v>93</v>
      </c>
      <c r="B55" s="38" t="s">
        <v>94</v>
      </c>
      <c r="C55" s="35" t="s">
        <v>245</v>
      </c>
      <c r="D55" s="35" t="s">
        <v>40</v>
      </c>
      <c r="E55" s="18" t="s">
        <v>250</v>
      </c>
      <c r="F55" s="29">
        <f>F56+F57+F58+F59+F60+F61+F62+F63+F64+F65+F66+F67+F68+F69+F70+F71</f>
        <v>34906.5</v>
      </c>
      <c r="G55" s="29">
        <f>G56+G57+G58+G59+G60+G61+G62+G63+G64+G65+G66+G67+G68+G69+G70</f>
        <v>0</v>
      </c>
      <c r="H55" s="29">
        <f>H56+H57+H58+H59+H60+H61+H62+H63+H64+H65+H66+H67+H68+H69+H70</f>
        <v>0</v>
      </c>
      <c r="I55" s="29">
        <f>I56+I57+I58+I59+I60+I61+I62+I63+I64+I65+I66+I67+I68+I69+I70+I71</f>
        <v>34906.5</v>
      </c>
      <c r="J55" s="29">
        <f>J56+J57+J58+J59+J60+J61+J62+J63+J64+J65+J66+J67+J68+J69+J70</f>
        <v>0</v>
      </c>
      <c r="K55" s="20"/>
      <c r="L55" s="20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</row>
    <row r="56" spans="1:63" ht="84" customHeight="1">
      <c r="A56" s="44" t="s">
        <v>95</v>
      </c>
      <c r="B56" s="44" t="s">
        <v>96</v>
      </c>
      <c r="C56" s="36" t="s">
        <v>245</v>
      </c>
      <c r="D56" s="36" t="s">
        <v>41</v>
      </c>
      <c r="E56" s="15" t="s">
        <v>250</v>
      </c>
      <c r="F56" s="26">
        <f>SUM(G56:J56)</f>
        <v>11500</v>
      </c>
      <c r="G56" s="26">
        <v>0</v>
      </c>
      <c r="H56" s="26">
        <v>0</v>
      </c>
      <c r="I56" s="26">
        <v>11500</v>
      </c>
      <c r="J56" s="26">
        <v>0</v>
      </c>
      <c r="K56" s="20"/>
      <c r="L56" s="20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</row>
    <row r="57" spans="1:63" ht="45" customHeight="1">
      <c r="A57" s="44" t="s">
        <v>97</v>
      </c>
      <c r="B57" s="44" t="s">
        <v>98</v>
      </c>
      <c r="C57" s="37" t="s">
        <v>245</v>
      </c>
      <c r="D57" s="84" t="s">
        <v>42</v>
      </c>
      <c r="E57" s="15" t="s">
        <v>250</v>
      </c>
      <c r="F57" s="26">
        <f aca="true" t="shared" si="1" ref="F57:F71">SUM(G57:J57)</f>
        <v>0</v>
      </c>
      <c r="G57" s="25">
        <v>0</v>
      </c>
      <c r="H57" s="25">
        <v>0</v>
      </c>
      <c r="I57" s="26">
        <f>0</f>
        <v>0</v>
      </c>
      <c r="J57" s="26">
        <v>0</v>
      </c>
      <c r="K57" s="20"/>
      <c r="L57" s="20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</row>
    <row r="58" spans="1:63" ht="96.75" customHeight="1">
      <c r="A58" s="44" t="s">
        <v>99</v>
      </c>
      <c r="B58" s="37" t="s">
        <v>100</v>
      </c>
      <c r="C58" s="37" t="s">
        <v>245</v>
      </c>
      <c r="D58" s="36" t="s">
        <v>41</v>
      </c>
      <c r="E58" s="15" t="s">
        <v>250</v>
      </c>
      <c r="F58" s="26">
        <f t="shared" si="1"/>
        <v>7473.5</v>
      </c>
      <c r="G58" s="26">
        <v>0</v>
      </c>
      <c r="H58" s="26">
        <v>0</v>
      </c>
      <c r="I58" s="26">
        <v>7473.5</v>
      </c>
      <c r="J58" s="26">
        <v>0</v>
      </c>
      <c r="K58" s="20"/>
      <c r="L58" s="20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</row>
    <row r="59" spans="1:63" ht="79.5" customHeight="1">
      <c r="A59" s="44" t="s">
        <v>101</v>
      </c>
      <c r="B59" s="37" t="s">
        <v>152</v>
      </c>
      <c r="C59" s="36" t="s">
        <v>245</v>
      </c>
      <c r="D59" s="37" t="s">
        <v>212</v>
      </c>
      <c r="E59" s="15" t="s">
        <v>250</v>
      </c>
      <c r="F59" s="26">
        <f t="shared" si="1"/>
        <v>983</v>
      </c>
      <c r="G59" s="25">
        <v>0</v>
      </c>
      <c r="H59" s="25">
        <v>0</v>
      </c>
      <c r="I59" s="26">
        <v>983</v>
      </c>
      <c r="J59" s="26">
        <v>0</v>
      </c>
      <c r="K59" s="20"/>
      <c r="L59" s="20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</row>
    <row r="60" spans="1:63" ht="44.25" customHeight="1">
      <c r="A60" s="44" t="s">
        <v>102</v>
      </c>
      <c r="B60" s="44" t="s">
        <v>103</v>
      </c>
      <c r="C60" s="37" t="s">
        <v>245</v>
      </c>
      <c r="D60" s="84" t="s">
        <v>213</v>
      </c>
      <c r="E60" s="15" t="s">
        <v>250</v>
      </c>
      <c r="F60" s="26">
        <f t="shared" si="1"/>
        <v>400</v>
      </c>
      <c r="G60" s="26">
        <v>0</v>
      </c>
      <c r="H60" s="26">
        <v>0</v>
      </c>
      <c r="I60" s="26">
        <v>400</v>
      </c>
      <c r="J60" s="26">
        <v>0</v>
      </c>
      <c r="K60" s="20"/>
      <c r="L60" s="20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</row>
    <row r="61" spans="1:63" ht="49.5" customHeight="1">
      <c r="A61" s="44" t="s">
        <v>104</v>
      </c>
      <c r="B61" s="37" t="s">
        <v>168</v>
      </c>
      <c r="C61" s="37" t="s">
        <v>245</v>
      </c>
      <c r="D61" s="40" t="s">
        <v>40</v>
      </c>
      <c r="E61" s="15" t="s">
        <v>250</v>
      </c>
      <c r="F61" s="26">
        <f t="shared" si="1"/>
        <v>500</v>
      </c>
      <c r="G61" s="25">
        <v>0</v>
      </c>
      <c r="H61" s="25">
        <v>0</v>
      </c>
      <c r="I61" s="26">
        <f>500</f>
        <v>500</v>
      </c>
      <c r="J61" s="26">
        <v>0</v>
      </c>
      <c r="K61" s="20"/>
      <c r="L61" s="20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</row>
    <row r="62" spans="1:63" ht="70.5" customHeight="1">
      <c r="A62" s="37" t="s">
        <v>161</v>
      </c>
      <c r="B62" s="37" t="s">
        <v>214</v>
      </c>
      <c r="C62" s="36" t="s">
        <v>244</v>
      </c>
      <c r="D62" s="84" t="s">
        <v>214</v>
      </c>
      <c r="E62" s="15" t="s">
        <v>250</v>
      </c>
      <c r="F62" s="26">
        <f t="shared" si="1"/>
        <v>0</v>
      </c>
      <c r="G62" s="25">
        <v>0</v>
      </c>
      <c r="H62" s="25">
        <v>0</v>
      </c>
      <c r="I62" s="26">
        <v>0</v>
      </c>
      <c r="J62" s="26">
        <v>0</v>
      </c>
      <c r="K62" s="20"/>
      <c r="L62" s="20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</row>
    <row r="63" spans="1:63" ht="42" customHeight="1">
      <c r="A63" s="37" t="s">
        <v>105</v>
      </c>
      <c r="B63" s="37" t="s">
        <v>215</v>
      </c>
      <c r="C63" s="37" t="s">
        <v>39</v>
      </c>
      <c r="D63" s="37" t="s">
        <v>213</v>
      </c>
      <c r="E63" s="15" t="s">
        <v>250</v>
      </c>
      <c r="F63" s="26">
        <f t="shared" si="1"/>
        <v>3700</v>
      </c>
      <c r="G63" s="26">
        <v>0</v>
      </c>
      <c r="H63" s="26">
        <v>0</v>
      </c>
      <c r="I63" s="26">
        <v>3700</v>
      </c>
      <c r="J63" s="26">
        <v>0</v>
      </c>
      <c r="K63" s="20"/>
      <c r="L63" s="20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</row>
    <row r="64" spans="1:63" ht="50.25" customHeight="1">
      <c r="A64" s="37" t="s">
        <v>106</v>
      </c>
      <c r="B64" s="37" t="s">
        <v>43</v>
      </c>
      <c r="C64" s="37" t="s">
        <v>39</v>
      </c>
      <c r="D64" s="84" t="s">
        <v>43</v>
      </c>
      <c r="E64" s="15" t="s">
        <v>250</v>
      </c>
      <c r="F64" s="26">
        <f t="shared" si="1"/>
        <v>3350</v>
      </c>
      <c r="G64" s="25">
        <v>0</v>
      </c>
      <c r="H64" s="25">
        <v>0</v>
      </c>
      <c r="I64" s="26">
        <v>3350</v>
      </c>
      <c r="J64" s="26">
        <v>0</v>
      </c>
      <c r="K64" s="20"/>
      <c r="L64" s="20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</row>
    <row r="65" spans="1:63" ht="55.5" customHeight="1">
      <c r="A65" s="37" t="s">
        <v>107</v>
      </c>
      <c r="B65" s="37" t="s">
        <v>153</v>
      </c>
      <c r="C65" s="37" t="s">
        <v>140</v>
      </c>
      <c r="D65" s="36" t="s">
        <v>216</v>
      </c>
      <c r="E65" s="15" t="s">
        <v>250</v>
      </c>
      <c r="F65" s="26">
        <f t="shared" si="1"/>
        <v>280</v>
      </c>
      <c r="G65" s="26">
        <v>0</v>
      </c>
      <c r="H65" s="26">
        <v>0</v>
      </c>
      <c r="I65" s="26">
        <f>280</f>
        <v>280</v>
      </c>
      <c r="J65" s="26">
        <v>0</v>
      </c>
      <c r="K65" s="20"/>
      <c r="L65" s="20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</row>
    <row r="66" spans="1:63" ht="51.75" customHeight="1">
      <c r="A66" s="37" t="s">
        <v>108</v>
      </c>
      <c r="B66" s="37" t="s">
        <v>217</v>
      </c>
      <c r="C66" s="36" t="s">
        <v>141</v>
      </c>
      <c r="D66" s="37" t="s">
        <v>44</v>
      </c>
      <c r="E66" s="15" t="s">
        <v>250</v>
      </c>
      <c r="F66" s="26">
        <f t="shared" si="1"/>
        <v>30</v>
      </c>
      <c r="G66" s="26">
        <v>0</v>
      </c>
      <c r="H66" s="26">
        <v>0</v>
      </c>
      <c r="I66" s="26">
        <f>30</f>
        <v>30</v>
      </c>
      <c r="J66" s="26">
        <v>0</v>
      </c>
      <c r="K66" s="20"/>
      <c r="L66" s="20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</row>
    <row r="67" spans="1:63" ht="52.5" customHeight="1">
      <c r="A67" s="37" t="s">
        <v>109</v>
      </c>
      <c r="B67" s="37" t="s">
        <v>218</v>
      </c>
      <c r="C67" s="37" t="s">
        <v>140</v>
      </c>
      <c r="D67" s="84" t="s">
        <v>219</v>
      </c>
      <c r="E67" s="15" t="s">
        <v>250</v>
      </c>
      <c r="F67" s="26">
        <f t="shared" si="1"/>
        <v>1000</v>
      </c>
      <c r="G67" s="26">
        <v>0</v>
      </c>
      <c r="H67" s="26">
        <v>0</v>
      </c>
      <c r="I67" s="26">
        <f>1000</f>
        <v>1000</v>
      </c>
      <c r="J67" s="26">
        <v>0</v>
      </c>
      <c r="K67" s="20"/>
      <c r="L67" s="20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</row>
    <row r="68" spans="1:63" ht="91.5" customHeight="1">
      <c r="A68" s="37" t="s">
        <v>110</v>
      </c>
      <c r="B68" s="37" t="s">
        <v>111</v>
      </c>
      <c r="C68" s="37" t="s">
        <v>141</v>
      </c>
      <c r="D68" s="37" t="s">
        <v>213</v>
      </c>
      <c r="E68" s="15" t="s">
        <v>250</v>
      </c>
      <c r="F68" s="26">
        <f t="shared" si="1"/>
        <v>800</v>
      </c>
      <c r="G68" s="26">
        <v>0</v>
      </c>
      <c r="H68" s="26">
        <v>0</v>
      </c>
      <c r="I68" s="26">
        <f>800</f>
        <v>800</v>
      </c>
      <c r="J68" s="26">
        <v>0</v>
      </c>
      <c r="K68" s="20"/>
      <c r="L68" s="20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</row>
    <row r="69" spans="1:63" ht="91.5" customHeight="1">
      <c r="A69" s="37" t="s">
        <v>112</v>
      </c>
      <c r="B69" s="37" t="s">
        <v>220</v>
      </c>
      <c r="C69" s="37" t="s">
        <v>246</v>
      </c>
      <c r="D69" s="37" t="s">
        <v>221</v>
      </c>
      <c r="E69" s="15" t="s">
        <v>250</v>
      </c>
      <c r="F69" s="26">
        <f t="shared" si="1"/>
        <v>0</v>
      </c>
      <c r="G69" s="26">
        <v>0</v>
      </c>
      <c r="H69" s="26">
        <v>0</v>
      </c>
      <c r="I69" s="26">
        <v>0</v>
      </c>
      <c r="J69" s="26">
        <v>0</v>
      </c>
      <c r="K69" s="20"/>
      <c r="L69" s="20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</row>
    <row r="70" spans="1:63" ht="91.5" customHeight="1">
      <c r="A70" s="37" t="s">
        <v>136</v>
      </c>
      <c r="B70" s="37" t="s">
        <v>147</v>
      </c>
      <c r="C70" s="37" t="s">
        <v>246</v>
      </c>
      <c r="D70" s="37" t="s">
        <v>222</v>
      </c>
      <c r="E70" s="15" t="s">
        <v>250</v>
      </c>
      <c r="F70" s="26">
        <f t="shared" si="1"/>
        <v>1240</v>
      </c>
      <c r="G70" s="26">
        <v>0</v>
      </c>
      <c r="H70" s="26">
        <v>0</v>
      </c>
      <c r="I70" s="26">
        <v>1240</v>
      </c>
      <c r="J70" s="26">
        <v>0</v>
      </c>
      <c r="K70" s="20"/>
      <c r="L70" s="20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</row>
    <row r="71" spans="1:63" ht="91.5" customHeight="1">
      <c r="A71" s="37" t="s">
        <v>223</v>
      </c>
      <c r="B71" s="37" t="s">
        <v>148</v>
      </c>
      <c r="C71" s="37" t="s">
        <v>246</v>
      </c>
      <c r="D71" s="37" t="s">
        <v>148</v>
      </c>
      <c r="E71" s="15" t="s">
        <v>251</v>
      </c>
      <c r="F71" s="26">
        <f t="shared" si="1"/>
        <v>3650</v>
      </c>
      <c r="G71" s="26">
        <v>0</v>
      </c>
      <c r="H71" s="26">
        <v>0</v>
      </c>
      <c r="I71" s="26">
        <v>3650</v>
      </c>
      <c r="J71" s="26">
        <v>0</v>
      </c>
      <c r="K71" s="20"/>
      <c r="L71" s="20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</row>
    <row r="72" spans="1:63" ht="91.5" customHeight="1">
      <c r="A72" s="37"/>
      <c r="B72" s="36" t="s">
        <v>154</v>
      </c>
      <c r="C72" s="37" t="s">
        <v>246</v>
      </c>
      <c r="D72" s="37" t="s">
        <v>159</v>
      </c>
      <c r="E72" s="15" t="s">
        <v>251</v>
      </c>
      <c r="F72" s="24" t="s">
        <v>24</v>
      </c>
      <c r="G72" s="24" t="s">
        <v>24</v>
      </c>
      <c r="H72" s="24" t="s">
        <v>24</v>
      </c>
      <c r="I72" s="24" t="s">
        <v>24</v>
      </c>
      <c r="J72" s="24" t="s">
        <v>24</v>
      </c>
      <c r="K72" s="20"/>
      <c r="L72" s="20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</row>
    <row r="73" spans="1:63" s="9" customFormat="1" ht="93.75" customHeight="1">
      <c r="A73" s="39" t="s">
        <v>113</v>
      </c>
      <c r="B73" s="42" t="s">
        <v>12</v>
      </c>
      <c r="C73" s="35" t="s">
        <v>246</v>
      </c>
      <c r="D73" s="35" t="s">
        <v>37</v>
      </c>
      <c r="E73" s="18" t="s">
        <v>250</v>
      </c>
      <c r="F73" s="29">
        <f>F74</f>
        <v>260</v>
      </c>
      <c r="G73" s="29">
        <f>G74</f>
        <v>0</v>
      </c>
      <c r="H73" s="29">
        <f>H74</f>
        <v>0</v>
      </c>
      <c r="I73" s="29">
        <f>I74</f>
        <v>260</v>
      </c>
      <c r="J73" s="29">
        <f>J74</f>
        <v>0</v>
      </c>
      <c r="K73" s="20"/>
      <c r="L73" s="20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</row>
    <row r="74" spans="1:63" ht="52.5" customHeight="1">
      <c r="A74" s="44" t="s">
        <v>114</v>
      </c>
      <c r="B74" s="45" t="s">
        <v>13</v>
      </c>
      <c r="C74" s="37" t="s">
        <v>143</v>
      </c>
      <c r="D74" s="36" t="s">
        <v>37</v>
      </c>
      <c r="E74" s="15" t="s">
        <v>251</v>
      </c>
      <c r="F74" s="26">
        <f>SUM(G74:J74)</f>
        <v>260</v>
      </c>
      <c r="G74" s="25">
        <v>0</v>
      </c>
      <c r="H74" s="25">
        <v>0</v>
      </c>
      <c r="I74" s="26">
        <f>260</f>
        <v>260</v>
      </c>
      <c r="J74" s="26">
        <v>0</v>
      </c>
      <c r="K74" s="20"/>
      <c r="L74" s="20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</row>
    <row r="75" spans="1:63" ht="36" customHeight="1">
      <c r="A75" s="37"/>
      <c r="B75" s="37" t="s">
        <v>61</v>
      </c>
      <c r="C75" s="37" t="s">
        <v>0</v>
      </c>
      <c r="D75" s="37" t="s">
        <v>37</v>
      </c>
      <c r="E75" s="15" t="s">
        <v>251</v>
      </c>
      <c r="F75" s="24" t="s">
        <v>24</v>
      </c>
      <c r="G75" s="24" t="s">
        <v>24</v>
      </c>
      <c r="H75" s="24" t="s">
        <v>24</v>
      </c>
      <c r="I75" s="24" t="s">
        <v>24</v>
      </c>
      <c r="J75" s="24" t="s">
        <v>24</v>
      </c>
      <c r="K75" s="20"/>
      <c r="L75" s="20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</row>
    <row r="76" spans="1:63" ht="93" customHeight="1">
      <c r="A76" s="39" t="s">
        <v>115</v>
      </c>
      <c r="B76" s="42" t="s">
        <v>14</v>
      </c>
      <c r="C76" s="35" t="s">
        <v>244</v>
      </c>
      <c r="D76" s="35" t="s">
        <v>134</v>
      </c>
      <c r="E76" s="18" t="s">
        <v>250</v>
      </c>
      <c r="F76" s="29">
        <f>F77+F78</f>
        <v>6000</v>
      </c>
      <c r="G76" s="29">
        <f>G77+G78</f>
        <v>0</v>
      </c>
      <c r="H76" s="29">
        <f>H77+H78</f>
        <v>0</v>
      </c>
      <c r="I76" s="29">
        <f>I77+I78</f>
        <v>6000</v>
      </c>
      <c r="J76" s="29">
        <f>J77+J78</f>
        <v>0</v>
      </c>
      <c r="K76" s="20"/>
      <c r="L76" s="20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</row>
    <row r="77" spans="1:63" ht="55.5" customHeight="1">
      <c r="A77" s="44" t="s">
        <v>116</v>
      </c>
      <c r="B77" s="43" t="s">
        <v>15</v>
      </c>
      <c r="C77" s="36" t="s">
        <v>142</v>
      </c>
      <c r="D77" s="36" t="s">
        <v>45</v>
      </c>
      <c r="E77" s="15" t="s">
        <v>250</v>
      </c>
      <c r="F77" s="26">
        <f>SUM(G77:J77)</f>
        <v>6000</v>
      </c>
      <c r="G77" s="26">
        <v>0</v>
      </c>
      <c r="H77" s="26">
        <v>0</v>
      </c>
      <c r="I77" s="26">
        <v>6000</v>
      </c>
      <c r="J77" s="26">
        <v>0</v>
      </c>
      <c r="K77" s="20"/>
      <c r="L77" s="20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</row>
    <row r="78" spans="1:63" s="9" customFormat="1" ht="76.5">
      <c r="A78" s="37" t="s">
        <v>117</v>
      </c>
      <c r="B78" s="45" t="s">
        <v>16</v>
      </c>
      <c r="C78" s="36" t="s">
        <v>224</v>
      </c>
      <c r="D78" s="36" t="s">
        <v>46</v>
      </c>
      <c r="E78" s="15" t="s">
        <v>250</v>
      </c>
      <c r="F78" s="25">
        <f>SUM(G78:J78)</f>
        <v>0</v>
      </c>
      <c r="G78" s="25">
        <v>0</v>
      </c>
      <c r="H78" s="25">
        <v>0</v>
      </c>
      <c r="I78" s="25">
        <f>0</f>
        <v>0</v>
      </c>
      <c r="J78" s="25">
        <v>0</v>
      </c>
      <c r="K78" s="74"/>
      <c r="L78" s="74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</row>
    <row r="79" spans="1:63" ht="79.5" customHeight="1">
      <c r="A79" s="37"/>
      <c r="B79" s="37" t="s">
        <v>62</v>
      </c>
      <c r="C79" s="37" t="s">
        <v>247</v>
      </c>
      <c r="D79" s="37" t="s">
        <v>64</v>
      </c>
      <c r="E79" s="17" t="s">
        <v>251</v>
      </c>
      <c r="F79" s="25" t="s">
        <v>24</v>
      </c>
      <c r="G79" s="25" t="s">
        <v>24</v>
      </c>
      <c r="H79" s="25" t="s">
        <v>24</v>
      </c>
      <c r="I79" s="25" t="s">
        <v>24</v>
      </c>
      <c r="J79" s="25" t="s">
        <v>24</v>
      </c>
      <c r="K79" s="20"/>
      <c r="L79" s="20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</row>
    <row r="80" spans="1:63" ht="108.75" customHeight="1">
      <c r="A80" s="39" t="s">
        <v>118</v>
      </c>
      <c r="B80" s="42" t="s">
        <v>17</v>
      </c>
      <c r="C80" s="35" t="s">
        <v>244</v>
      </c>
      <c r="D80" s="35" t="s">
        <v>48</v>
      </c>
      <c r="E80" s="18" t="s">
        <v>250</v>
      </c>
      <c r="F80" s="29">
        <f>F81+F82</f>
        <v>850</v>
      </c>
      <c r="G80" s="29">
        <f>G81+G82</f>
        <v>0</v>
      </c>
      <c r="H80" s="29">
        <f>H81+H82</f>
        <v>0</v>
      </c>
      <c r="I80" s="29">
        <f>I81+I82</f>
        <v>850</v>
      </c>
      <c r="J80" s="29">
        <f>J81+J82</f>
        <v>0</v>
      </c>
      <c r="K80" s="20"/>
      <c r="L80" s="20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</row>
    <row r="81" spans="1:63" ht="54" customHeight="1">
      <c r="A81" s="44" t="s">
        <v>119</v>
      </c>
      <c r="B81" s="45" t="s">
        <v>169</v>
      </c>
      <c r="C81" s="36" t="s">
        <v>139</v>
      </c>
      <c r="D81" s="36" t="s">
        <v>47</v>
      </c>
      <c r="E81" s="15" t="s">
        <v>251</v>
      </c>
      <c r="F81" s="26">
        <f>SUM(G81:J81)</f>
        <v>850</v>
      </c>
      <c r="G81" s="26">
        <v>0</v>
      </c>
      <c r="H81" s="26">
        <v>0</v>
      </c>
      <c r="I81" s="26">
        <f>850</f>
        <v>850</v>
      </c>
      <c r="J81" s="26">
        <v>0</v>
      </c>
      <c r="K81" s="20"/>
      <c r="L81" s="20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</row>
    <row r="82" spans="1:63" ht="79.5" customHeight="1">
      <c r="A82" s="44" t="s">
        <v>120</v>
      </c>
      <c r="B82" s="45" t="s">
        <v>18</v>
      </c>
      <c r="C82" s="36" t="s">
        <v>225</v>
      </c>
      <c r="D82" s="36" t="s">
        <v>49</v>
      </c>
      <c r="E82" s="15" t="s">
        <v>251</v>
      </c>
      <c r="F82" s="26">
        <f>SUM(G82:J82)</f>
        <v>0</v>
      </c>
      <c r="G82" s="25">
        <v>0</v>
      </c>
      <c r="H82" s="25">
        <v>0</v>
      </c>
      <c r="I82" s="26">
        <v>0</v>
      </c>
      <c r="J82" s="26">
        <v>0</v>
      </c>
      <c r="K82" s="20"/>
      <c r="L82" s="20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</row>
    <row r="83" spans="1:63" ht="79.5" customHeight="1">
      <c r="A83" s="44"/>
      <c r="B83" s="37" t="s">
        <v>62</v>
      </c>
      <c r="C83" s="37" t="s">
        <v>247</v>
      </c>
      <c r="D83" s="36" t="s">
        <v>160</v>
      </c>
      <c r="E83" s="15" t="s">
        <v>251</v>
      </c>
      <c r="F83" s="24" t="s">
        <v>24</v>
      </c>
      <c r="G83" s="24" t="s">
        <v>24</v>
      </c>
      <c r="H83" s="24" t="s">
        <v>24</v>
      </c>
      <c r="I83" s="24" t="s">
        <v>24</v>
      </c>
      <c r="J83" s="24" t="s">
        <v>24</v>
      </c>
      <c r="K83" s="20"/>
      <c r="L83" s="20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</row>
    <row r="84" spans="1:63" ht="70.5" customHeight="1">
      <c r="A84" s="39" t="s">
        <v>121</v>
      </c>
      <c r="B84" s="42" t="s">
        <v>122</v>
      </c>
      <c r="C84" s="35" t="s">
        <v>244</v>
      </c>
      <c r="D84" s="35" t="s">
        <v>51</v>
      </c>
      <c r="E84" s="18" t="s">
        <v>250</v>
      </c>
      <c r="F84" s="29">
        <f>F85+F86</f>
        <v>7600</v>
      </c>
      <c r="G84" s="29">
        <f>G85+G86</f>
        <v>0</v>
      </c>
      <c r="H84" s="29">
        <f>H85+H86</f>
        <v>0</v>
      </c>
      <c r="I84" s="29">
        <f>I85+I86</f>
        <v>7600</v>
      </c>
      <c r="J84" s="29">
        <f>J85+J86</f>
        <v>0</v>
      </c>
      <c r="K84" s="20"/>
      <c r="L84" s="20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</row>
    <row r="85" spans="1:63" s="9" customFormat="1" ht="96" customHeight="1">
      <c r="A85" s="37" t="s">
        <v>123</v>
      </c>
      <c r="B85" s="45" t="s">
        <v>19</v>
      </c>
      <c r="C85" s="36" t="s">
        <v>225</v>
      </c>
      <c r="D85" s="36" t="s">
        <v>50</v>
      </c>
      <c r="E85" s="15" t="s">
        <v>251</v>
      </c>
      <c r="F85" s="25">
        <f>SUM(G85:J85)</f>
        <v>0</v>
      </c>
      <c r="G85" s="25">
        <v>0</v>
      </c>
      <c r="H85" s="25">
        <v>0</v>
      </c>
      <c r="I85" s="25">
        <v>0</v>
      </c>
      <c r="J85" s="25">
        <v>0</v>
      </c>
      <c r="K85" s="74"/>
      <c r="L85" s="74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</row>
    <row r="86" spans="1:63" ht="56.25" customHeight="1">
      <c r="A86" s="44" t="s">
        <v>135</v>
      </c>
      <c r="B86" s="59" t="s">
        <v>170</v>
      </c>
      <c r="C86" s="36" t="s">
        <v>140</v>
      </c>
      <c r="D86" s="36" t="s">
        <v>50</v>
      </c>
      <c r="E86" s="15" t="s">
        <v>251</v>
      </c>
      <c r="F86" s="26">
        <f>SUM(G86:J86)</f>
        <v>7600</v>
      </c>
      <c r="G86" s="25">
        <v>0</v>
      </c>
      <c r="H86" s="25">
        <v>0</v>
      </c>
      <c r="I86" s="26">
        <v>7600</v>
      </c>
      <c r="J86" s="26">
        <v>0</v>
      </c>
      <c r="K86" s="20"/>
      <c r="L86" s="20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</row>
    <row r="87" spans="1:63" ht="64.5" customHeight="1">
      <c r="A87" s="37"/>
      <c r="B87" s="37" t="s">
        <v>63</v>
      </c>
      <c r="C87" s="37" t="s">
        <v>244</v>
      </c>
      <c r="D87" s="37" t="s">
        <v>162</v>
      </c>
      <c r="E87" s="17" t="s">
        <v>251</v>
      </c>
      <c r="F87" s="24" t="s">
        <v>24</v>
      </c>
      <c r="G87" s="24" t="s">
        <v>24</v>
      </c>
      <c r="H87" s="24" t="s">
        <v>24</v>
      </c>
      <c r="I87" s="24" t="s">
        <v>24</v>
      </c>
      <c r="J87" s="24" t="s">
        <v>24</v>
      </c>
      <c r="K87" s="20"/>
      <c r="L87" s="20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</row>
    <row r="88" spans="1:63" ht="59.25" customHeight="1">
      <c r="A88" s="39" t="s">
        <v>124</v>
      </c>
      <c r="B88" s="42" t="s">
        <v>125</v>
      </c>
      <c r="C88" s="35" t="s">
        <v>244</v>
      </c>
      <c r="D88" s="35" t="s">
        <v>52</v>
      </c>
      <c r="E88" s="18" t="s">
        <v>250</v>
      </c>
      <c r="F88" s="29">
        <f>F89</f>
        <v>2725</v>
      </c>
      <c r="G88" s="29">
        <f>G89</f>
        <v>0</v>
      </c>
      <c r="H88" s="29">
        <f>H89</f>
        <v>0</v>
      </c>
      <c r="I88" s="29">
        <f>I89</f>
        <v>2725</v>
      </c>
      <c r="J88" s="29">
        <f>J89</f>
        <v>0</v>
      </c>
      <c r="K88" s="20"/>
      <c r="L88" s="20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</row>
    <row r="89" spans="1:63" ht="98.25" customHeight="1">
      <c r="A89" s="44" t="s">
        <v>126</v>
      </c>
      <c r="B89" s="45" t="s">
        <v>20</v>
      </c>
      <c r="C89" s="36" t="s">
        <v>226</v>
      </c>
      <c r="D89" s="36" t="s">
        <v>53</v>
      </c>
      <c r="E89" s="15" t="s">
        <v>251</v>
      </c>
      <c r="F89" s="26">
        <f>SUM(G89:J89)</f>
        <v>2725</v>
      </c>
      <c r="G89" s="26">
        <v>0</v>
      </c>
      <c r="H89" s="26">
        <v>0</v>
      </c>
      <c r="I89" s="26">
        <v>2725</v>
      </c>
      <c r="J89" s="26">
        <v>0</v>
      </c>
      <c r="K89" s="20"/>
      <c r="L89" s="20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</row>
    <row r="90" spans="1:63" ht="65.25" customHeight="1">
      <c r="A90" s="37"/>
      <c r="B90" s="37" t="s">
        <v>65</v>
      </c>
      <c r="C90" s="37" t="s">
        <v>244</v>
      </c>
      <c r="D90" s="37" t="s">
        <v>163</v>
      </c>
      <c r="E90" s="17" t="s">
        <v>251</v>
      </c>
      <c r="F90" s="24" t="s">
        <v>24</v>
      </c>
      <c r="G90" s="24" t="s">
        <v>24</v>
      </c>
      <c r="H90" s="24" t="s">
        <v>24</v>
      </c>
      <c r="I90" s="24" t="s">
        <v>24</v>
      </c>
      <c r="J90" s="24" t="s">
        <v>24</v>
      </c>
      <c r="K90" s="20"/>
      <c r="L90" s="20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</row>
    <row r="91" spans="1:63" ht="67.5" customHeight="1">
      <c r="A91" s="34" t="s">
        <v>128</v>
      </c>
      <c r="B91" s="42" t="s">
        <v>127</v>
      </c>
      <c r="C91" s="35" t="s">
        <v>245</v>
      </c>
      <c r="D91" s="35" t="s">
        <v>167</v>
      </c>
      <c r="E91" s="18" t="s">
        <v>250</v>
      </c>
      <c r="F91" s="29">
        <f>F92+F93+F94</f>
        <v>16320.3</v>
      </c>
      <c r="G91" s="29">
        <f>G92+G93+G94</f>
        <v>0</v>
      </c>
      <c r="H91" s="29">
        <f>H92+H93+H94</f>
        <v>0</v>
      </c>
      <c r="I91" s="29">
        <f>I92+I93+I94</f>
        <v>16320.3</v>
      </c>
      <c r="J91" s="29">
        <f>J92+J93+J94</f>
        <v>0</v>
      </c>
      <c r="K91" s="20"/>
      <c r="L91" s="20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</row>
    <row r="92" spans="1:63" ht="66.75" customHeight="1">
      <c r="A92" s="44" t="s">
        <v>129</v>
      </c>
      <c r="B92" s="45" t="s">
        <v>21</v>
      </c>
      <c r="C92" s="36" t="s">
        <v>144</v>
      </c>
      <c r="D92" s="36" t="s">
        <v>166</v>
      </c>
      <c r="E92" s="15" t="s">
        <v>251</v>
      </c>
      <c r="F92" s="26">
        <f>SUM(G92:J92)</f>
        <v>13322</v>
      </c>
      <c r="G92" s="25">
        <v>0</v>
      </c>
      <c r="H92" s="25">
        <v>0</v>
      </c>
      <c r="I92" s="26">
        <v>13322</v>
      </c>
      <c r="J92" s="26">
        <v>0</v>
      </c>
      <c r="K92" s="20"/>
      <c r="L92" s="20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</row>
    <row r="93" spans="1:63" ht="63.75" customHeight="1">
      <c r="A93" s="44" t="s">
        <v>130</v>
      </c>
      <c r="B93" s="45" t="s">
        <v>22</v>
      </c>
      <c r="C93" s="36" t="s">
        <v>145</v>
      </c>
      <c r="D93" s="36" t="s">
        <v>166</v>
      </c>
      <c r="E93" s="15" t="s">
        <v>251</v>
      </c>
      <c r="F93" s="26">
        <f>SUM(G93:J93)</f>
        <v>2893.3</v>
      </c>
      <c r="G93" s="26">
        <v>0</v>
      </c>
      <c r="H93" s="26">
        <v>0</v>
      </c>
      <c r="I93" s="26">
        <v>2893.3</v>
      </c>
      <c r="J93" s="26">
        <v>0</v>
      </c>
      <c r="K93" s="20"/>
      <c r="L93" s="20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</row>
    <row r="94" spans="1:63" ht="70.5" customHeight="1">
      <c r="A94" s="44" t="s">
        <v>132</v>
      </c>
      <c r="B94" s="45" t="s">
        <v>131</v>
      </c>
      <c r="C94" s="36" t="s">
        <v>145</v>
      </c>
      <c r="D94" s="36" t="s">
        <v>166</v>
      </c>
      <c r="E94" s="15" t="s">
        <v>251</v>
      </c>
      <c r="F94" s="25">
        <f>SUM(G94:J94)</f>
        <v>105</v>
      </c>
      <c r="G94" s="25">
        <v>0</v>
      </c>
      <c r="H94" s="25">
        <v>0</v>
      </c>
      <c r="I94" s="26">
        <v>105</v>
      </c>
      <c r="J94" s="26">
        <v>0</v>
      </c>
      <c r="K94" s="20"/>
      <c r="L94" s="20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</row>
    <row r="95" spans="1:63" ht="50.25" customHeight="1">
      <c r="A95" s="37"/>
      <c r="B95" s="37" t="s">
        <v>67</v>
      </c>
      <c r="C95" s="37" t="s">
        <v>245</v>
      </c>
      <c r="D95" s="37" t="s">
        <v>66</v>
      </c>
      <c r="E95" s="15" t="s">
        <v>251</v>
      </c>
      <c r="F95" s="24" t="s">
        <v>24</v>
      </c>
      <c r="G95" s="24" t="s">
        <v>24</v>
      </c>
      <c r="H95" s="24" t="s">
        <v>24</v>
      </c>
      <c r="I95" s="24" t="s">
        <v>24</v>
      </c>
      <c r="J95" s="24" t="s">
        <v>24</v>
      </c>
      <c r="K95" s="20"/>
      <c r="L95" s="20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</row>
    <row r="96" spans="1:63" s="73" customFormat="1" ht="70.5" customHeight="1">
      <c r="A96" s="34" t="s">
        <v>228</v>
      </c>
      <c r="B96" s="34" t="s">
        <v>229</v>
      </c>
      <c r="C96" s="35" t="s">
        <v>245</v>
      </c>
      <c r="D96" s="34" t="s">
        <v>229</v>
      </c>
      <c r="E96" s="18" t="s">
        <v>250</v>
      </c>
      <c r="F96" s="31">
        <f>G96+H96+I96+J96</f>
        <v>0</v>
      </c>
      <c r="G96" s="31">
        <f>0</f>
        <v>0</v>
      </c>
      <c r="H96" s="31">
        <f>0</f>
        <v>0</v>
      </c>
      <c r="I96" s="31">
        <f>0</f>
        <v>0</v>
      </c>
      <c r="J96" s="31">
        <f>0</f>
        <v>0</v>
      </c>
      <c r="K96" s="55"/>
      <c r="L96" s="55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</row>
    <row r="97" spans="1:63" s="73" customFormat="1" ht="70.5" customHeight="1">
      <c r="A97" s="37"/>
      <c r="B97" s="36" t="s">
        <v>231</v>
      </c>
      <c r="C97" s="36" t="s">
        <v>245</v>
      </c>
      <c r="D97" s="37" t="s">
        <v>229</v>
      </c>
      <c r="E97" s="15" t="s">
        <v>251</v>
      </c>
      <c r="F97" s="24" t="s">
        <v>24</v>
      </c>
      <c r="G97" s="24" t="s">
        <v>24</v>
      </c>
      <c r="H97" s="24" t="s">
        <v>24</v>
      </c>
      <c r="I97" s="24" t="s">
        <v>24</v>
      </c>
      <c r="J97" s="24" t="s">
        <v>24</v>
      </c>
      <c r="K97" s="55"/>
      <c r="L97" s="55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</row>
    <row r="98" spans="1:63" s="73" customFormat="1" ht="70.5" customHeight="1">
      <c r="A98" s="47" t="s">
        <v>227</v>
      </c>
      <c r="B98" s="37" t="s">
        <v>173</v>
      </c>
      <c r="C98" s="36" t="s">
        <v>244</v>
      </c>
      <c r="D98" s="36" t="s">
        <v>173</v>
      </c>
      <c r="E98" s="15" t="s">
        <v>251</v>
      </c>
      <c r="F98" s="24">
        <f>I98</f>
        <v>0</v>
      </c>
      <c r="G98" s="24">
        <v>0</v>
      </c>
      <c r="H98" s="24">
        <v>0</v>
      </c>
      <c r="I98" s="24">
        <f>0</f>
        <v>0</v>
      </c>
      <c r="J98" s="24">
        <v>0</v>
      </c>
      <c r="K98" s="55"/>
      <c r="L98" s="55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</row>
    <row r="99" spans="1:63" s="9" customFormat="1" ht="50.25" customHeight="1">
      <c r="A99" s="37"/>
      <c r="B99" s="36" t="s">
        <v>230</v>
      </c>
      <c r="C99" s="36" t="s">
        <v>244</v>
      </c>
      <c r="D99" s="37" t="s">
        <v>173</v>
      </c>
      <c r="E99" s="15" t="s">
        <v>251</v>
      </c>
      <c r="F99" s="24" t="s">
        <v>24</v>
      </c>
      <c r="G99" s="24" t="s">
        <v>24</v>
      </c>
      <c r="H99" s="24" t="s">
        <v>24</v>
      </c>
      <c r="I99" s="24" t="s">
        <v>24</v>
      </c>
      <c r="J99" s="24" t="s">
        <v>24</v>
      </c>
      <c r="K99" s="74"/>
      <c r="L99" s="74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</row>
    <row r="100" spans="1:63" ht="209.25" customHeight="1">
      <c r="A100" s="34"/>
      <c r="B100" s="46" t="s">
        <v>23</v>
      </c>
      <c r="C100" s="34"/>
      <c r="D100" s="47" t="s">
        <v>54</v>
      </c>
      <c r="E100" s="18"/>
      <c r="F100" s="63">
        <f aca="true" t="shared" si="2" ref="F100:K100">F10+F14+F19+F54</f>
        <v>172031.3</v>
      </c>
      <c r="G100" s="63">
        <f t="shared" si="2"/>
        <v>9961.2</v>
      </c>
      <c r="H100" s="63">
        <f t="shared" si="2"/>
        <v>0</v>
      </c>
      <c r="I100" s="63">
        <f t="shared" si="2"/>
        <v>162070.1</v>
      </c>
      <c r="J100" s="31">
        <f t="shared" si="2"/>
        <v>0</v>
      </c>
      <c r="K100" s="31">
        <f t="shared" si="2"/>
        <v>0</v>
      </c>
      <c r="L100" s="20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</row>
    <row r="101" spans="1:63" ht="15">
      <c r="A101" s="51"/>
      <c r="B101" s="12"/>
      <c r="C101" s="51"/>
      <c r="D101" s="23"/>
      <c r="E101" s="13"/>
      <c r="F101" s="12"/>
      <c r="G101" s="12"/>
      <c r="H101" s="12"/>
      <c r="I101" s="12"/>
      <c r="J101" s="12"/>
      <c r="K101" s="20"/>
      <c r="L101" s="20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</row>
  </sheetData>
  <sheetProtection/>
  <autoFilter ref="A9:L100"/>
  <mergeCells count="7">
    <mergeCell ref="A4:L4"/>
    <mergeCell ref="A6:A7"/>
    <mergeCell ref="B6:B7"/>
    <mergeCell ref="C6:C7"/>
    <mergeCell ref="D6:D7"/>
    <mergeCell ref="E6:E7"/>
    <mergeCell ref="F6:J6"/>
  </mergeCells>
  <printOptions/>
  <pageMargins left="0.31496062992125984" right="0" top="0.15748031496062992" bottom="0.15748031496062992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2013-12-09T15:21:51Z</cp:lastPrinted>
  <dcterms:created xsi:type="dcterms:W3CDTF">2006-09-16T00:00:00Z</dcterms:created>
  <dcterms:modified xsi:type="dcterms:W3CDTF">2017-11-30T07:17:52Z</dcterms:modified>
  <cp:category/>
  <cp:version/>
  <cp:contentType/>
  <cp:contentStatus/>
</cp:coreProperties>
</file>